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10" windowWidth="17715" windowHeight="10740" activeTab="0"/>
  </bookViews>
  <sheets>
    <sheet name="SFH" sheetId="1" r:id="rId1"/>
    <sheet name="SFH Számítás" sheetId="2" state="hidden" r:id="rId2"/>
  </sheets>
  <definedNames/>
  <calcPr fullCalcOnLoad="1"/>
</workbook>
</file>

<file path=xl/sharedStrings.xml><?xml version="1.0" encoding="utf-8"?>
<sst xmlns="http://schemas.openxmlformats.org/spreadsheetml/2006/main" count="572" uniqueCount="245">
  <si>
    <t>Termelési szerkezet</t>
  </si>
  <si>
    <t>Kód</t>
  </si>
  <si>
    <t>Megnevezés</t>
  </si>
  <si>
    <t>D01</t>
  </si>
  <si>
    <t>Közönséges búza és tönköly</t>
  </si>
  <si>
    <t>ha</t>
  </si>
  <si>
    <t>D02</t>
  </si>
  <si>
    <t>Durum búza</t>
  </si>
  <si>
    <t>D03</t>
  </si>
  <si>
    <t>Rozs</t>
  </si>
  <si>
    <t>D04</t>
  </si>
  <si>
    <t>Árpa</t>
  </si>
  <si>
    <t>D05</t>
  </si>
  <si>
    <t>Zab</t>
  </si>
  <si>
    <t>D06</t>
  </si>
  <si>
    <t>Szemeskukorica</t>
  </si>
  <si>
    <t>D07</t>
  </si>
  <si>
    <t>Rizs</t>
  </si>
  <si>
    <t>D08</t>
  </si>
  <si>
    <t>Egyéb gabonafélék</t>
  </si>
  <si>
    <t>D09E</t>
  </si>
  <si>
    <t>Száraz hüvelyesek: borsó, száraz bab, csillagfürt</t>
  </si>
  <si>
    <t>D09F</t>
  </si>
  <si>
    <t>Száraz hüvelyesek: lencse, csicseri borsó, bükkönyfélék</t>
  </si>
  <si>
    <t>D09G</t>
  </si>
  <si>
    <t>Száraz hüvelyesek, egyéb</t>
  </si>
  <si>
    <t>D10</t>
  </si>
  <si>
    <t>Burgonya</t>
  </si>
  <si>
    <t>D11</t>
  </si>
  <si>
    <t>Cukorrépa</t>
  </si>
  <si>
    <t>D12</t>
  </si>
  <si>
    <t>Takarmánygyökerek és -káposzták</t>
  </si>
  <si>
    <t>D14A</t>
  </si>
  <si>
    <t>Friss zöldségfélék, dinnye, szamóca - szabadföldi és alacsony takarás alatt, szántóföldi vetésforgóban</t>
  </si>
  <si>
    <t>D14B</t>
  </si>
  <si>
    <t>Friss zöldségfélék, dinnye, szamóca - szabadföldi és alacsony takarás alatt , kertészeti vetésforgóban</t>
  </si>
  <si>
    <t>D15</t>
  </si>
  <si>
    <t>Friss zöldségfélék, dinnye, szamóca - járható takarás (üvegház, fóliasátor) alatt</t>
  </si>
  <si>
    <t>D16</t>
  </si>
  <si>
    <t>Virágok - szabadföldi és alacsony takarás (síkfólia, fóliaalagút, hollandiágy)</t>
  </si>
  <si>
    <t>D17</t>
  </si>
  <si>
    <t>Virágok - járható takarás (üvegház, fóliasátor) alatt</t>
  </si>
  <si>
    <t>D18A</t>
  </si>
  <si>
    <t>Takarmánynövények - időszaki gyep</t>
  </si>
  <si>
    <t>D18B1</t>
  </si>
  <si>
    <t>Takarmánynövények - egyéb zöldtakarmányok, silókukorica</t>
  </si>
  <si>
    <t>D18B3</t>
  </si>
  <si>
    <t>Takarmánynövények - egyéb zöldtakarmányok, egyéb</t>
  </si>
  <si>
    <t>D19</t>
  </si>
  <si>
    <t>Szántóföldi szaporítóanyag (magvak és palánták)</t>
  </si>
  <si>
    <t>D20</t>
  </si>
  <si>
    <t>Egyéb szántóföldi növények</t>
  </si>
  <si>
    <t>D23</t>
  </si>
  <si>
    <t>Dohány</t>
  </si>
  <si>
    <t>D24</t>
  </si>
  <si>
    <t>Komló</t>
  </si>
  <si>
    <t>D26</t>
  </si>
  <si>
    <t>Káposztarepce és réparepce</t>
  </si>
  <si>
    <t>D27</t>
  </si>
  <si>
    <t>Napraforgó</t>
  </si>
  <si>
    <t>D28</t>
  </si>
  <si>
    <t>Szója</t>
  </si>
  <si>
    <t>D29</t>
  </si>
  <si>
    <t>Olajlen</t>
  </si>
  <si>
    <t>D30</t>
  </si>
  <si>
    <t>Egyéb olajosmagvú növények</t>
  </si>
  <si>
    <t>D31</t>
  </si>
  <si>
    <t>Rostlen</t>
  </si>
  <si>
    <t>D32</t>
  </si>
  <si>
    <t>Rostkender</t>
  </si>
  <si>
    <t>D34</t>
  </si>
  <si>
    <t>Illóolaj-, gyógy- és fűszernövények</t>
  </si>
  <si>
    <t>D35</t>
  </si>
  <si>
    <t>Egyéb ipari növények, egyéb</t>
  </si>
  <si>
    <t>E</t>
  </si>
  <si>
    <t>Konyhakert</t>
  </si>
  <si>
    <t>F01</t>
  </si>
  <si>
    <t>Belterjes (intenzív) gyep (rét és legelő)</t>
  </si>
  <si>
    <t>F02</t>
  </si>
  <si>
    <t>Külterjes (extenzív) gyep (rét és legelő)</t>
  </si>
  <si>
    <t>G01A</t>
  </si>
  <si>
    <t>Gyümölcsültetvények, mérsékelt égövi friss</t>
  </si>
  <si>
    <t>G01C</t>
  </si>
  <si>
    <t>Gyümölcsültetvények, héjasok</t>
  </si>
  <si>
    <t>G04A</t>
  </si>
  <si>
    <t>Minőségi borszőlő ültetvények</t>
  </si>
  <si>
    <t>G04B</t>
  </si>
  <si>
    <t>Egyéb borszőlő ültetvények</t>
  </si>
  <si>
    <t>G04C</t>
  </si>
  <si>
    <t>Csemegeszőlő ültetvények</t>
  </si>
  <si>
    <t>G05</t>
  </si>
  <si>
    <t>Faiskolák</t>
  </si>
  <si>
    <t>G06A</t>
  </si>
  <si>
    <t>Sarjaztatásos fás szárú energiaültetvény</t>
  </si>
  <si>
    <t>G06B</t>
  </si>
  <si>
    <t>Energiafű</t>
  </si>
  <si>
    <t>G06C</t>
  </si>
  <si>
    <t>Energianád</t>
  </si>
  <si>
    <t>G07</t>
  </si>
  <si>
    <t>Járható takarás (üvegház, fóliasátor) alatti ültetvények</t>
  </si>
  <si>
    <t>I01</t>
  </si>
  <si>
    <t>Másodvetésű növények összesen</t>
  </si>
  <si>
    <t>I02</t>
  </si>
  <si>
    <t>Gomba</t>
  </si>
  <si>
    <t>100m2</t>
  </si>
  <si>
    <t>J01</t>
  </si>
  <si>
    <t>Lófélék</t>
  </si>
  <si>
    <t>állat</t>
  </si>
  <si>
    <t>J02A</t>
  </si>
  <si>
    <t>Egy évesnél fiatalabb szarvasmarhafélék hímivarú</t>
  </si>
  <si>
    <t>J02B</t>
  </si>
  <si>
    <t>Egy évesnél fiatalabb szarvasmarhafélék nőivarú</t>
  </si>
  <si>
    <t>J03</t>
  </si>
  <si>
    <t>Egy és két év közötti szarvasmarha, hímivarú</t>
  </si>
  <si>
    <t>J04</t>
  </si>
  <si>
    <t>Egy és két év közötti szarvasmarha, nőivarú</t>
  </si>
  <si>
    <t>J05</t>
  </si>
  <si>
    <t>Kétéves és idősebb szarvasmarha, hímivarú</t>
  </si>
  <si>
    <t>J06</t>
  </si>
  <si>
    <t>Kétéves és idősebb szarvasmarha, üsző</t>
  </si>
  <si>
    <t>J07</t>
  </si>
  <si>
    <t>Kétéves és idősebb szarvasmarha, tejhasznú tehén</t>
  </si>
  <si>
    <t>J08</t>
  </si>
  <si>
    <t>Kétéves és idősebb szarvasmarha, egyéb tehén</t>
  </si>
  <si>
    <t>J09A</t>
  </si>
  <si>
    <t>Juh, tenyész nőivarú (anyajuh)</t>
  </si>
  <si>
    <t>J09B</t>
  </si>
  <si>
    <t>Juh, egyéb</t>
  </si>
  <si>
    <t>J10A</t>
  </si>
  <si>
    <t>Kecske, tenyész nőivarú (anyakecske)</t>
  </si>
  <si>
    <t>J10B</t>
  </si>
  <si>
    <t>Kecske, egyéb</t>
  </si>
  <si>
    <t>J11</t>
  </si>
  <si>
    <t>Sertés, malacok 20 kg alatt</t>
  </si>
  <si>
    <t>J12</t>
  </si>
  <si>
    <t>Sertés, tenyészkoca 50 kg felett</t>
  </si>
  <si>
    <t>J13</t>
  </si>
  <si>
    <t>Sertés, egyéb</t>
  </si>
  <si>
    <t>J14</t>
  </si>
  <si>
    <t>Pecsenyecsirke</t>
  </si>
  <si>
    <t>100db állat</t>
  </si>
  <si>
    <t>J15</t>
  </si>
  <si>
    <t>Tojótyúk</t>
  </si>
  <si>
    <t>J16A</t>
  </si>
  <si>
    <t>Pulyka</t>
  </si>
  <si>
    <t>J16B</t>
  </si>
  <si>
    <t>Kacsa</t>
  </si>
  <si>
    <t>J16C</t>
  </si>
  <si>
    <t>Liba</t>
  </si>
  <si>
    <t>J16D</t>
  </si>
  <si>
    <t>Egyéb baromfi</t>
  </si>
  <si>
    <t>J17</t>
  </si>
  <si>
    <t>Nyúl (tenyész nőivarú) (anyanyúl)</t>
  </si>
  <si>
    <t>J18</t>
  </si>
  <si>
    <t>Méhcsaládok száma</t>
  </si>
  <si>
    <t>kaptár</t>
  </si>
  <si>
    <t>V01</t>
  </si>
  <si>
    <t>Vaddisznó</t>
  </si>
  <si>
    <t>Ft/állat</t>
  </si>
  <si>
    <t>V02</t>
  </si>
  <si>
    <t>Dámszarvas</t>
  </si>
  <si>
    <t>V03</t>
  </si>
  <si>
    <t>Gímszarvas</t>
  </si>
  <si>
    <t>Hektár</t>
  </si>
  <si>
    <t>SFH összesen</t>
  </si>
  <si>
    <t>Árfolyam</t>
  </si>
  <si>
    <t>EUME 2007</t>
  </si>
  <si>
    <t>EUME 2008</t>
  </si>
  <si>
    <t>Állat EUME</t>
  </si>
  <si>
    <t>EUME</t>
  </si>
  <si>
    <t>SFH számítás</t>
  </si>
  <si>
    <t>Összes SFH</t>
  </si>
  <si>
    <t>M.e.</t>
  </si>
  <si>
    <t>SFH 2006</t>
  </si>
  <si>
    <t>Ft/ha</t>
  </si>
  <si>
    <t>D09</t>
  </si>
  <si>
    <t>Száraz hüvelyesek, összesen</t>
  </si>
  <si>
    <t>D23-D35</t>
  </si>
  <si>
    <t>Ipari növények</t>
  </si>
  <si>
    <t>D14</t>
  </si>
  <si>
    <t>Friss zöldségfélék, dinnye, szamóca - szabadföldi és alacsony takarás (síkfólia, fóliaalagút, hollandi ágy) alatt</t>
  </si>
  <si>
    <t>Friss zöldségfélék, dinnye, szamóca - szabadföldi és alacsony takarás alatt, kertészeti vetésforgóban</t>
  </si>
  <si>
    <t>D18</t>
  </si>
  <si>
    <t>Takarmánynövények, összesen</t>
  </si>
  <si>
    <t>D18B</t>
  </si>
  <si>
    <t>Takarmánynövények - egyéb zöldtakarmányok, összesen</t>
  </si>
  <si>
    <t>F</t>
  </si>
  <si>
    <t>Állandó rét és legelő, összesen</t>
  </si>
  <si>
    <t>G01</t>
  </si>
  <si>
    <t>Gyümölcsültetvények, összesen</t>
  </si>
  <si>
    <t>G04</t>
  </si>
  <si>
    <t>Szőlőültetvények, összesen</t>
  </si>
  <si>
    <t>J02</t>
  </si>
  <si>
    <t>Egy évesnél fiatalabb szarvasmarha, összesen</t>
  </si>
  <si>
    <t>J09</t>
  </si>
  <si>
    <t>Juh, összesen</t>
  </si>
  <si>
    <t>J10</t>
  </si>
  <si>
    <t>Kecske, összesen</t>
  </si>
  <si>
    <t>Ft/100 db állat</t>
  </si>
  <si>
    <t>J16</t>
  </si>
  <si>
    <t xml:space="preserve">Egyéb baromfi </t>
  </si>
  <si>
    <t>Nyúl (tenyész és hízóállat együtt)</t>
  </si>
  <si>
    <t>Ft/kaptár</t>
  </si>
  <si>
    <t>Üzemi SFH összesen:</t>
  </si>
  <si>
    <r>
      <t>Virágok</t>
    </r>
    <r>
      <rPr>
        <sz val="10"/>
        <color indexed="10"/>
        <rFont val="Arial"/>
        <family val="2"/>
      </rPr>
      <t>, dísznövények</t>
    </r>
    <r>
      <rPr>
        <sz val="10"/>
        <rFont val="Arial"/>
        <family val="0"/>
      </rPr>
      <t xml:space="preserve"> - szabadföldi és alacsony takarás (síkfólia, fóliaalagút, hollandiágy)</t>
    </r>
  </si>
  <si>
    <r>
      <t>Virágok</t>
    </r>
    <r>
      <rPr>
        <sz val="10"/>
        <color indexed="10"/>
        <rFont val="Arial"/>
        <family val="2"/>
      </rPr>
      <t>, dísznövények</t>
    </r>
    <r>
      <rPr>
        <sz val="10"/>
        <rFont val="Arial"/>
        <family val="0"/>
      </rPr>
      <t xml:space="preserve"> - járható takarás (üvegház, fóliasátor) alatt</t>
    </r>
  </si>
  <si>
    <r>
      <t>Ft/100m</t>
    </r>
    <r>
      <rPr>
        <vertAlign val="superscript"/>
        <sz val="10"/>
        <rFont val="Arial"/>
        <family val="2"/>
      </rPr>
      <t>2</t>
    </r>
  </si>
  <si>
    <t>D22</t>
  </si>
  <si>
    <t>G06</t>
  </si>
  <si>
    <t>Egyéb ültetvények</t>
  </si>
  <si>
    <t>DMA</t>
  </si>
  <si>
    <t>Parlag,ugar támogatással (set-aside)</t>
  </si>
  <si>
    <t>NE</t>
  </si>
  <si>
    <t>B01</t>
  </si>
  <si>
    <t>Strucc</t>
  </si>
  <si>
    <t>100 db/állat</t>
  </si>
  <si>
    <t>B02</t>
  </si>
  <si>
    <t>B03</t>
  </si>
  <si>
    <t>B04</t>
  </si>
  <si>
    <t>E01</t>
  </si>
  <si>
    <t>E02</t>
  </si>
  <si>
    <t>E03</t>
  </si>
  <si>
    <t>Emu</t>
  </si>
  <si>
    <t>Napos csibe</t>
  </si>
  <si>
    <t>Előnevelt csirke</t>
  </si>
  <si>
    <t>Hatályos -tól - ig</t>
  </si>
  <si>
    <t>Támogatási kérelem benyújtásának időpontja</t>
  </si>
  <si>
    <t>Naturália</t>
  </si>
  <si>
    <t>2.</t>
  </si>
  <si>
    <t>1.</t>
  </si>
  <si>
    <t>A "H" oszlopba írja be az Ön gazdaságának naturális méretét, a "C" oszlopban megjelölt méret szerint!</t>
  </si>
  <si>
    <t>SFH érték</t>
  </si>
  <si>
    <t>EUME 2009</t>
  </si>
  <si>
    <t>EUME 2010</t>
  </si>
  <si>
    <t>EUME 2011</t>
  </si>
  <si>
    <t>EUME 2012</t>
  </si>
  <si>
    <t>EUME érték</t>
  </si>
  <si>
    <t>EUME állat</t>
  </si>
  <si>
    <t>EKB árfolyam</t>
  </si>
  <si>
    <t>Adja meg a támogatási kérelem ebnyújtásának dátumát a "H2" cellában ÉÉÉÉ.HH.NN formátumban</t>
  </si>
  <si>
    <t>3.</t>
  </si>
  <si>
    <t>A 92. sorban találja az SFH értékeket a vizsgálat szerinti éveknek megfelelően!</t>
  </si>
  <si>
    <t>4.</t>
  </si>
  <si>
    <t>A táblázat csak TÁJÉKOZTATÓ jellegű, kérelem benyújtás előtt számoljon utána!</t>
  </si>
  <si>
    <t>Mérték-egység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</si>
</sst>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##,###,##0"/>
    <numFmt numFmtId="166" formatCode="0.0%"/>
    <numFmt numFmtId="167" formatCode="0.000"/>
    <numFmt numFmtId="168" formatCode="###,###,###.0"/>
    <numFmt numFmtId="169" formatCode="###,###,###.00"/>
    <numFmt numFmtId="170" formatCode="0.0000000%"/>
    <numFmt numFmtId="171" formatCode="_-* #,##0\ _F_t_-;\-* #,##0\ _F_t_-;_-* &quot;-&quot;??\ _F_t_-;_-@_-"/>
    <numFmt numFmtId="172" formatCode="#,##0.00_ ;\-#,##0.00\ "/>
    <numFmt numFmtId="173" formatCode="yyyy/mm/dd;@"/>
    <numFmt numFmtId="174" formatCode="0.000000000000%"/>
    <numFmt numFmtId="175" formatCode="0.0"/>
    <numFmt numFmtId="176" formatCode="0.00000"/>
    <numFmt numFmtId="177" formatCode="0.0000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#,##0&quot; HUF&quot;"/>
    <numFmt numFmtId="182" formatCode="#,##0.00&quot; HUF&quot;"/>
    <numFmt numFmtId="183" formatCode="#,##0.000&quot; HUF&quot;"/>
    <numFmt numFmtId="184" formatCode="0.000000"/>
    <numFmt numFmtId="185" formatCode="[$-40E]yyyy\.\ mmmm\ d\."/>
    <numFmt numFmtId="186" formatCode="yyyy\-mm\-dd;@"/>
    <numFmt numFmtId="187" formatCode="yyyy\.mm\.dd;@"/>
    <numFmt numFmtId="188" formatCode="0.0000000"/>
    <numFmt numFmtId="189" formatCode="#,##0.0"/>
    <numFmt numFmtId="190" formatCode="0.00000000"/>
    <numFmt numFmtId="191" formatCode="0&quot;.év&quot;"/>
    <numFmt numFmtId="192" formatCode="0.0000000000"/>
    <numFmt numFmtId="193" formatCode="0.000000000"/>
    <numFmt numFmtId="194" formatCode="0.00000000000"/>
    <numFmt numFmtId="195" formatCode="0.0000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1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3" fillId="0" borderId="11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56" applyFont="1" applyFill="1" applyBorder="1" applyAlignment="1">
      <alignment horizontal="center" vertical="center"/>
      <protection/>
    </xf>
    <xf numFmtId="0" fontId="0" fillId="22" borderId="12" xfId="56" applyFill="1" applyBorder="1" applyAlignment="1">
      <alignment horizontal="center" vertical="center" wrapText="1"/>
      <protection/>
    </xf>
    <xf numFmtId="3" fontId="0" fillId="22" borderId="13" xfId="56" applyNumberFormat="1" applyFont="1" applyFill="1" applyBorder="1" applyAlignment="1">
      <alignment horizontal="center" vertical="center" wrapText="1"/>
      <protection/>
    </xf>
    <xf numFmtId="0" fontId="0" fillId="22" borderId="14" xfId="56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center" vertical="center" wrapText="1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10" xfId="56" applyBorder="1" applyAlignment="1">
      <alignment horizontal="left" vertical="top" wrapText="1"/>
      <protection/>
    </xf>
    <xf numFmtId="0" fontId="0" fillId="0" borderId="10" xfId="56" applyFont="1" applyBorder="1" applyAlignment="1">
      <alignment horizontal="left" vertical="top" wrapText="1"/>
      <protection/>
    </xf>
    <xf numFmtId="0" fontId="0" fillId="0" borderId="10" xfId="56" applyBorder="1" applyAlignment="1">
      <alignment horizontal="center" vertical="top" wrapText="1"/>
      <protection/>
    </xf>
    <xf numFmtId="0" fontId="0" fillId="0" borderId="15" xfId="56" applyFont="1" applyBorder="1" applyAlignment="1">
      <alignment horizontal="center" vertical="top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Fill="1" applyBorder="1" applyAlignment="1">
      <alignment/>
    </xf>
    <xf numFmtId="3" fontId="0" fillId="0" borderId="15" xfId="56" applyNumberFormat="1" applyFont="1" applyBorder="1" applyAlignment="1">
      <alignment horizontal="center" vertical="top" wrapText="1"/>
      <protection/>
    </xf>
    <xf numFmtId="0" fontId="0" fillId="0" borderId="10" xfId="56" applyFill="1" applyBorder="1" applyAlignment="1">
      <alignment horizontal="left" vertical="top" wrapText="1"/>
      <protection/>
    </xf>
    <xf numFmtId="0" fontId="0" fillId="0" borderId="10" xfId="56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horizontal="left" indent="1"/>
    </xf>
    <xf numFmtId="3" fontId="0" fillId="0" borderId="15" xfId="56" applyNumberFormat="1" applyBorder="1" applyAlignment="1">
      <alignment horizontal="center" vertical="top" wrapText="1"/>
      <protection/>
    </xf>
    <xf numFmtId="0" fontId="0" fillId="0" borderId="10" xfId="56" applyFont="1" applyBorder="1" applyAlignment="1">
      <alignment horizontal="center" vertical="top" wrapText="1"/>
      <protection/>
    </xf>
    <xf numFmtId="0" fontId="0" fillId="22" borderId="18" xfId="56" applyFill="1" applyBorder="1">
      <alignment/>
      <protection/>
    </xf>
    <xf numFmtId="0" fontId="0" fillId="22" borderId="19" xfId="56" applyFont="1" applyFill="1" applyBorder="1" applyAlignment="1">
      <alignment horizontal="left" vertical="top" wrapText="1"/>
      <protection/>
    </xf>
    <xf numFmtId="0" fontId="0" fillId="22" borderId="20" xfId="56" applyFill="1" applyBorder="1" applyAlignment="1">
      <alignment horizontal="center"/>
      <protection/>
    </xf>
    <xf numFmtId="3" fontId="0" fillId="22" borderId="21" xfId="56" applyNumberFormat="1" applyFont="1" applyFill="1" applyBorder="1" applyAlignment="1">
      <alignment horizontal="right" vertical="top" wrapText="1"/>
      <protection/>
    </xf>
    <xf numFmtId="2" fontId="0" fillId="22" borderId="22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22" borderId="0" xfId="0" applyNumberFormat="1" applyFill="1" applyBorder="1" applyAlignment="1">
      <alignment/>
    </xf>
    <xf numFmtId="0" fontId="26" fillId="0" borderId="0" xfId="56" applyFont="1" applyFill="1" applyBorder="1" applyAlignment="1">
      <alignment horizontal="left" vertical="top" wrapText="1"/>
      <protection/>
    </xf>
    <xf numFmtId="0" fontId="26" fillId="0" borderId="0" xfId="56" applyFont="1" applyFill="1" applyBorder="1" applyAlignment="1">
      <alignment horizontal="center" vertical="top" wrapText="1"/>
      <protection/>
    </xf>
    <xf numFmtId="4" fontId="26" fillId="0" borderId="0" xfId="56" applyNumberFormat="1" applyFont="1">
      <alignment/>
      <protection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/>
    </xf>
    <xf numFmtId="2" fontId="26" fillId="0" borderId="11" xfId="0" applyNumberFormat="1" applyFont="1" applyFill="1" applyBorder="1" applyAlignment="1">
      <alignment/>
    </xf>
    <xf numFmtId="0" fontId="0" fillId="0" borderId="0" xfId="56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0" fontId="0" fillId="22" borderId="11" xfId="0" applyFill="1" applyBorder="1" applyAlignment="1">
      <alignment/>
    </xf>
    <xf numFmtId="0" fontId="0" fillId="22" borderId="0" xfId="0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 quotePrefix="1">
      <alignment horizontal="center" vertical="top" wrapText="1"/>
    </xf>
    <xf numFmtId="3" fontId="21" fillId="0" borderId="0" xfId="0" applyNumberFormat="1" applyFont="1" applyFill="1" applyBorder="1" applyAlignment="1" quotePrefix="1">
      <alignment horizontal="right" vertical="center" wrapText="1"/>
    </xf>
    <xf numFmtId="3" fontId="21" fillId="0" borderId="0" xfId="0" applyNumberFormat="1" applyFont="1" applyFill="1" applyBorder="1" applyAlignment="1">
      <alignment vertical="center"/>
    </xf>
    <xf numFmtId="3" fontId="21" fillId="24" borderId="10" xfId="0" applyNumberFormat="1" applyFont="1" applyFill="1" applyBorder="1" applyAlignment="1">
      <alignment vertical="center" wrapText="1"/>
    </xf>
    <xf numFmtId="0" fontId="21" fillId="25" borderId="10" xfId="0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vertical="center" wrapText="1"/>
    </xf>
    <xf numFmtId="0" fontId="21" fillId="25" borderId="10" xfId="0" applyFont="1" applyFill="1" applyBorder="1" applyAlignment="1">
      <alignment/>
    </xf>
    <xf numFmtId="0" fontId="21" fillId="25" borderId="10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14" fontId="21" fillId="24" borderId="10" xfId="0" applyNumberFormat="1" applyFont="1" applyFill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1" fillId="0" borderId="10" xfId="0" applyFont="1" applyBorder="1" applyAlignment="1">
      <alignment horizontal="center"/>
    </xf>
    <xf numFmtId="0" fontId="21" fillId="0" borderId="0" xfId="0" applyFont="1" applyFill="1" applyAlignment="1">
      <alignment/>
    </xf>
    <xf numFmtId="0" fontId="21" fillId="25" borderId="10" xfId="0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2" fontId="21" fillId="25" borderId="10" xfId="0" applyNumberFormat="1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vertical="center" wrapText="1"/>
    </xf>
    <xf numFmtId="2" fontId="21" fillId="25" borderId="1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1" fillId="25" borderId="10" xfId="0" applyFont="1" applyFill="1" applyBorder="1" applyAlignment="1">
      <alignment horizontal="center"/>
    </xf>
    <xf numFmtId="0" fontId="0" fillId="22" borderId="23" xfId="56" applyFill="1" applyBorder="1" applyAlignment="1">
      <alignment horizontal="center" vertical="center" wrapText="1"/>
      <protection/>
    </xf>
    <xf numFmtId="0" fontId="0" fillId="22" borderId="13" xfId="56" applyFill="1" applyBorder="1" applyAlignment="1">
      <alignment horizontal="center" vertical="center" wrapText="1"/>
      <protection/>
    </xf>
    <xf numFmtId="0" fontId="22" fillId="0" borderId="0" xfId="56" applyFont="1" applyAlignment="1">
      <alignment horizontal="center" vertical="center"/>
      <protection/>
    </xf>
    <xf numFmtId="0" fontId="23" fillId="0" borderId="19" xfId="0" applyFont="1" applyBorder="1" applyAlignment="1">
      <alignment horizontal="center" vertical="top"/>
    </xf>
    <xf numFmtId="0" fontId="23" fillId="0" borderId="24" xfId="0" applyFont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P534"/>
  <sheetViews>
    <sheetView tabSelected="1" zoomScaleSheetLayoutView="100" zoomScalePageLayoutView="0" workbookViewId="0" topLeftCell="A1">
      <pane xSplit="4" ySplit="3" topLeftCell="E4" activePane="bottomRight" state="frozen"/>
      <selection pane="topLeft" activeCell="J90" sqref="J90"/>
      <selection pane="topRight" activeCell="J90" sqref="J90"/>
      <selection pane="bottomLeft" activeCell="J90" sqref="J90"/>
      <selection pane="bottomRight" activeCell="H4" sqref="H4"/>
    </sheetView>
  </sheetViews>
  <sheetFormatPr defaultColWidth="9.140625" defaultRowHeight="12.75"/>
  <cols>
    <col min="1" max="1" width="6.00390625" style="64" bestFit="1" customWidth="1"/>
    <col min="2" max="2" width="6.00390625" style="64" customWidth="1"/>
    <col min="3" max="3" width="49.7109375" style="64" bestFit="1" customWidth="1"/>
    <col min="4" max="4" width="11.00390625" style="64" customWidth="1"/>
    <col min="5" max="5" width="18.7109375" style="59" bestFit="1" customWidth="1"/>
    <col min="6" max="6" width="18.7109375" style="69" bestFit="1" customWidth="1"/>
    <col min="7" max="7" width="13.421875" style="59" bestFit="1" customWidth="1"/>
    <col min="8" max="8" width="15.00390625" style="67" customWidth="1"/>
    <col min="9" max="9" width="12.421875" style="59" customWidth="1"/>
    <col min="10" max="10" width="3.28125" style="59" customWidth="1"/>
    <col min="11" max="11" width="80.57421875" style="59" bestFit="1" customWidth="1"/>
    <col min="12" max="16384" width="9.140625" style="59" customWidth="1"/>
  </cols>
  <sheetData>
    <row r="1" spans="1:9" ht="51">
      <c r="A1" s="56"/>
      <c r="B1" s="56"/>
      <c r="C1" s="56"/>
      <c r="D1" s="56"/>
      <c r="E1" s="76" t="s">
        <v>225</v>
      </c>
      <c r="F1" s="76"/>
      <c r="G1" s="76"/>
      <c r="H1" s="58" t="s">
        <v>226</v>
      </c>
      <c r="I1" s="56"/>
    </row>
    <row r="2" spans="1:9" ht="12.75">
      <c r="A2" s="56"/>
      <c r="B2" s="56"/>
      <c r="C2" s="56"/>
      <c r="D2" s="56"/>
      <c r="E2" s="60">
        <v>39189</v>
      </c>
      <c r="F2" s="60">
        <v>40085</v>
      </c>
      <c r="G2" s="60">
        <v>40909</v>
      </c>
      <c r="H2" s="61">
        <v>40939</v>
      </c>
      <c r="I2" s="56"/>
    </row>
    <row r="3" spans="1:9" ht="25.5">
      <c r="A3" s="56" t="s">
        <v>1</v>
      </c>
      <c r="B3" s="56"/>
      <c r="C3" s="56" t="s">
        <v>2</v>
      </c>
      <c r="D3" s="62" t="s">
        <v>244</v>
      </c>
      <c r="E3" s="60">
        <v>40084</v>
      </c>
      <c r="F3" s="60">
        <v>40908</v>
      </c>
      <c r="G3" s="57"/>
      <c r="H3" s="57" t="s">
        <v>227</v>
      </c>
      <c r="I3" s="57" t="s">
        <v>231</v>
      </c>
    </row>
    <row r="4" spans="1:13" ht="12.75">
      <c r="A4" s="1" t="s">
        <v>3</v>
      </c>
      <c r="B4" s="1"/>
      <c r="C4" s="1" t="s">
        <v>4</v>
      </c>
      <c r="D4" s="2" t="s">
        <v>5</v>
      </c>
      <c r="E4" s="53">
        <v>91637.58</v>
      </c>
      <c r="F4" s="53">
        <v>127223</v>
      </c>
      <c r="G4" s="53">
        <v>147010</v>
      </c>
      <c r="H4" s="63"/>
      <c r="I4" s="53">
        <f>+IF($H$2&lt;$E$3,H4*E4,IF($H$2&lt;$G$2,H4*F4,H4*G4))</f>
        <v>0</v>
      </c>
      <c r="J4" s="47"/>
      <c r="K4" s="47"/>
      <c r="L4" s="48"/>
      <c r="M4" s="49"/>
    </row>
    <row r="5" spans="1:13" ht="12.75">
      <c r="A5" s="1" t="s">
        <v>6</v>
      </c>
      <c r="B5" s="1"/>
      <c r="C5" s="1" t="s">
        <v>7</v>
      </c>
      <c r="D5" s="2" t="s">
        <v>5</v>
      </c>
      <c r="E5" s="53">
        <v>85022</v>
      </c>
      <c r="F5" s="53">
        <v>108835</v>
      </c>
      <c r="G5" s="53">
        <v>168541</v>
      </c>
      <c r="H5" s="63"/>
      <c r="I5" s="53">
        <f aca="true" t="shared" si="0" ref="I5:I68">+IF($H$2&lt;$E$3,H5*E5,IF($H$2&lt;$G$2,H5*F5,H5*G5))</f>
        <v>0</v>
      </c>
      <c r="J5" s="47" t="s">
        <v>229</v>
      </c>
      <c r="K5" s="47" t="s">
        <v>239</v>
      </c>
      <c r="L5" s="48"/>
      <c r="M5" s="49"/>
    </row>
    <row r="6" spans="1:16" ht="12.75" customHeight="1">
      <c r="A6" s="1" t="s">
        <v>8</v>
      </c>
      <c r="B6" s="1"/>
      <c r="C6" s="1" t="s">
        <v>9</v>
      </c>
      <c r="D6" s="2" t="s">
        <v>5</v>
      </c>
      <c r="E6" s="53">
        <v>65431.76</v>
      </c>
      <c r="F6" s="53">
        <v>82926</v>
      </c>
      <c r="G6" s="53">
        <v>93118</v>
      </c>
      <c r="H6" s="63"/>
      <c r="I6" s="53">
        <f t="shared" si="0"/>
        <v>0</v>
      </c>
      <c r="J6" s="47" t="s">
        <v>228</v>
      </c>
      <c r="K6" s="47" t="s">
        <v>230</v>
      </c>
      <c r="L6" s="48"/>
      <c r="M6" s="49"/>
      <c r="O6" s="47"/>
      <c r="P6" s="48"/>
    </row>
    <row r="7" spans="1:16" ht="12.75">
      <c r="A7" s="1" t="s">
        <v>10</v>
      </c>
      <c r="B7" s="1"/>
      <c r="C7" s="1" t="s">
        <v>11</v>
      </c>
      <c r="D7" s="2" t="s">
        <v>5</v>
      </c>
      <c r="E7" s="53">
        <v>81106.87</v>
      </c>
      <c r="F7" s="53">
        <v>107639</v>
      </c>
      <c r="G7" s="53">
        <v>126652</v>
      </c>
      <c r="H7" s="63"/>
      <c r="I7" s="53">
        <f t="shared" si="0"/>
        <v>0</v>
      </c>
      <c r="J7" s="47" t="s">
        <v>240</v>
      </c>
      <c r="K7" s="47" t="s">
        <v>241</v>
      </c>
      <c r="L7" s="48"/>
      <c r="M7" s="49"/>
      <c r="O7" s="47"/>
      <c r="P7" s="48"/>
    </row>
    <row r="8" spans="1:13" ht="12.75">
      <c r="A8" s="1" t="s">
        <v>12</v>
      </c>
      <c r="B8" s="1"/>
      <c r="C8" s="1" t="s">
        <v>13</v>
      </c>
      <c r="D8" s="2" t="s">
        <v>5</v>
      </c>
      <c r="E8" s="53">
        <v>67006.1</v>
      </c>
      <c r="F8" s="53">
        <v>91764</v>
      </c>
      <c r="G8" s="53">
        <v>92862</v>
      </c>
      <c r="H8" s="63"/>
      <c r="I8" s="53">
        <f t="shared" si="0"/>
        <v>0</v>
      </c>
      <c r="J8" s="47" t="s">
        <v>242</v>
      </c>
      <c r="K8" s="75" t="s">
        <v>243</v>
      </c>
      <c r="L8" s="48"/>
      <c r="M8" s="49"/>
    </row>
    <row r="9" spans="1:13" ht="12.75">
      <c r="A9" s="1" t="s">
        <v>14</v>
      </c>
      <c r="B9" s="1"/>
      <c r="C9" s="1" t="s">
        <v>15</v>
      </c>
      <c r="D9" s="2" t="s">
        <v>5</v>
      </c>
      <c r="E9" s="53">
        <v>123278.3</v>
      </c>
      <c r="F9" s="53">
        <v>172473</v>
      </c>
      <c r="G9" s="53">
        <v>164505</v>
      </c>
      <c r="H9" s="63"/>
      <c r="I9" s="53">
        <f t="shared" si="0"/>
        <v>0</v>
      </c>
      <c r="J9" s="47"/>
      <c r="K9" s="47"/>
      <c r="L9" s="48"/>
      <c r="M9" s="49"/>
    </row>
    <row r="10" spans="1:13" ht="12.75">
      <c r="A10" s="1" t="s">
        <v>16</v>
      </c>
      <c r="B10" s="1"/>
      <c r="C10" s="1" t="s">
        <v>17</v>
      </c>
      <c r="D10" s="2" t="s">
        <v>5</v>
      </c>
      <c r="E10" s="53">
        <v>128295.96</v>
      </c>
      <c r="F10" s="53">
        <v>155984</v>
      </c>
      <c r="G10" s="53">
        <v>252697</v>
      </c>
      <c r="H10" s="63"/>
      <c r="I10" s="53">
        <f t="shared" si="0"/>
        <v>0</v>
      </c>
      <c r="J10" s="47"/>
      <c r="K10" s="47"/>
      <c r="L10" s="48"/>
      <c r="M10" s="49"/>
    </row>
    <row r="11" spans="1:13" ht="12.75">
      <c r="A11" s="1" t="s">
        <v>18</v>
      </c>
      <c r="B11" s="1"/>
      <c r="C11" s="1" t="s">
        <v>19</v>
      </c>
      <c r="D11" s="2" t="s">
        <v>5</v>
      </c>
      <c r="E11" s="53">
        <v>78055.6</v>
      </c>
      <c r="F11" s="53">
        <v>101618</v>
      </c>
      <c r="G11" s="53">
        <v>114467</v>
      </c>
      <c r="H11" s="63"/>
      <c r="I11" s="53">
        <f t="shared" si="0"/>
        <v>0</v>
      </c>
      <c r="J11" s="47"/>
      <c r="K11" s="47"/>
      <c r="L11" s="48"/>
      <c r="M11" s="49"/>
    </row>
    <row r="12" spans="1:13" ht="12.75">
      <c r="A12" s="1" t="s">
        <v>20</v>
      </c>
      <c r="B12" s="1"/>
      <c r="C12" s="1" t="s">
        <v>21</v>
      </c>
      <c r="D12" s="2" t="s">
        <v>5</v>
      </c>
      <c r="E12" s="53">
        <v>107119</v>
      </c>
      <c r="F12" s="53">
        <v>163676</v>
      </c>
      <c r="G12" s="53">
        <v>131297</v>
      </c>
      <c r="H12" s="63"/>
      <c r="I12" s="53">
        <f t="shared" si="0"/>
        <v>0</v>
      </c>
      <c r="J12" s="47"/>
      <c r="K12" s="47"/>
      <c r="L12" s="48"/>
      <c r="M12" s="49"/>
    </row>
    <row r="13" spans="1:13" ht="12.75">
      <c r="A13" s="1" t="s">
        <v>22</v>
      </c>
      <c r="B13" s="1"/>
      <c r="C13" s="1" t="s">
        <v>23</v>
      </c>
      <c r="D13" s="2" t="s">
        <v>5</v>
      </c>
      <c r="E13" s="53">
        <v>102125.74</v>
      </c>
      <c r="F13" s="53">
        <v>137791</v>
      </c>
      <c r="G13" s="53">
        <v>126618</v>
      </c>
      <c r="H13" s="63"/>
      <c r="I13" s="53">
        <f t="shared" si="0"/>
        <v>0</v>
      </c>
      <c r="J13" s="47"/>
      <c r="K13" s="47"/>
      <c r="L13" s="48"/>
      <c r="M13" s="49"/>
    </row>
    <row r="14" spans="1:13" ht="12.75">
      <c r="A14" s="1" t="s">
        <v>24</v>
      </c>
      <c r="B14" s="1"/>
      <c r="C14" s="1" t="s">
        <v>25</v>
      </c>
      <c r="D14" s="2" t="s">
        <v>5</v>
      </c>
      <c r="E14" s="53">
        <v>101674.72</v>
      </c>
      <c r="F14" s="53">
        <v>115229</v>
      </c>
      <c r="G14" s="53">
        <v>120066</v>
      </c>
      <c r="H14" s="63"/>
      <c r="I14" s="53">
        <f t="shared" si="0"/>
        <v>0</v>
      </c>
      <c r="J14" s="47"/>
      <c r="K14" s="47"/>
      <c r="L14" s="48"/>
      <c r="M14" s="49"/>
    </row>
    <row r="15" spans="1:13" ht="12.75">
      <c r="A15" s="1" t="s">
        <v>26</v>
      </c>
      <c r="B15" s="1"/>
      <c r="C15" s="1" t="s">
        <v>27</v>
      </c>
      <c r="D15" s="2" t="s">
        <v>5</v>
      </c>
      <c r="E15" s="53">
        <v>615308.48</v>
      </c>
      <c r="F15" s="53">
        <v>853313</v>
      </c>
      <c r="G15" s="53">
        <v>989288</v>
      </c>
      <c r="H15" s="63"/>
      <c r="I15" s="53">
        <f t="shared" si="0"/>
        <v>0</v>
      </c>
      <c r="J15" s="47"/>
      <c r="K15" s="47"/>
      <c r="L15" s="48"/>
      <c r="M15" s="49"/>
    </row>
    <row r="16" spans="1:13" ht="12.75">
      <c r="A16" s="1" t="s">
        <v>28</v>
      </c>
      <c r="B16" s="1"/>
      <c r="C16" s="1" t="s">
        <v>29</v>
      </c>
      <c r="D16" s="2" t="s">
        <v>5</v>
      </c>
      <c r="E16" s="53">
        <v>350141.2</v>
      </c>
      <c r="F16" s="53">
        <v>365787</v>
      </c>
      <c r="G16" s="53">
        <v>422007</v>
      </c>
      <c r="H16" s="63"/>
      <c r="I16" s="53">
        <f t="shared" si="0"/>
        <v>0</v>
      </c>
      <c r="J16" s="47"/>
      <c r="K16" s="47"/>
      <c r="L16" s="48"/>
      <c r="M16" s="49"/>
    </row>
    <row r="17" spans="1:13" ht="12.75">
      <c r="A17" s="1" t="s">
        <v>30</v>
      </c>
      <c r="B17" s="1"/>
      <c r="C17" s="1" t="s">
        <v>31</v>
      </c>
      <c r="D17" s="2" t="s">
        <v>5</v>
      </c>
      <c r="E17" s="53">
        <v>115211.4</v>
      </c>
      <c r="F17" s="53">
        <v>94730</v>
      </c>
      <c r="G17" s="53">
        <v>136115</v>
      </c>
      <c r="H17" s="63"/>
      <c r="I17" s="53">
        <f t="shared" si="0"/>
        <v>0</v>
      </c>
      <c r="J17" s="47"/>
      <c r="K17" s="47"/>
      <c r="L17" s="48"/>
      <c r="M17" s="49"/>
    </row>
    <row r="18" spans="1:13" ht="25.5">
      <c r="A18" s="1" t="s">
        <v>32</v>
      </c>
      <c r="B18" s="1" t="s">
        <v>210</v>
      </c>
      <c r="C18" s="1" t="s">
        <v>33</v>
      </c>
      <c r="D18" s="2" t="s">
        <v>5</v>
      </c>
      <c r="E18" s="53">
        <v>405920</v>
      </c>
      <c r="F18" s="53">
        <v>505736</v>
      </c>
      <c r="G18" s="53">
        <v>667935</v>
      </c>
      <c r="H18" s="63"/>
      <c r="I18" s="53">
        <f t="shared" si="0"/>
        <v>0</v>
      </c>
      <c r="J18" s="47"/>
      <c r="K18" s="47"/>
      <c r="L18" s="48"/>
      <c r="M18" s="49"/>
    </row>
    <row r="19" spans="1:13" ht="25.5">
      <c r="A19" s="1" t="s">
        <v>34</v>
      </c>
      <c r="B19" s="1"/>
      <c r="C19" s="1" t="s">
        <v>35</v>
      </c>
      <c r="D19" s="2" t="s">
        <v>5</v>
      </c>
      <c r="E19" s="53">
        <v>558769</v>
      </c>
      <c r="F19" s="53">
        <v>627796</v>
      </c>
      <c r="G19" s="53">
        <v>785722</v>
      </c>
      <c r="H19" s="63"/>
      <c r="I19" s="53">
        <f t="shared" si="0"/>
        <v>0</v>
      </c>
      <c r="J19" s="47"/>
      <c r="K19" s="47"/>
      <c r="L19" s="48"/>
      <c r="M19" s="49"/>
    </row>
    <row r="20" spans="1:13" ht="25.5">
      <c r="A20" s="1" t="s">
        <v>36</v>
      </c>
      <c r="B20" s="1"/>
      <c r="C20" s="1" t="s">
        <v>37</v>
      </c>
      <c r="D20" s="2" t="s">
        <v>5</v>
      </c>
      <c r="E20" s="53">
        <v>5850489</v>
      </c>
      <c r="F20" s="53">
        <v>10802990</v>
      </c>
      <c r="G20" s="53">
        <v>8690789</v>
      </c>
      <c r="H20" s="63"/>
      <c r="I20" s="53">
        <f t="shared" si="0"/>
        <v>0</v>
      </c>
      <c r="J20" s="47"/>
      <c r="K20" s="47"/>
      <c r="L20" s="48"/>
      <c r="M20" s="49"/>
    </row>
    <row r="21" spans="1:13" ht="25.5">
      <c r="A21" s="1" t="s">
        <v>38</v>
      </c>
      <c r="B21" s="1"/>
      <c r="C21" s="1" t="s">
        <v>39</v>
      </c>
      <c r="D21" s="2" t="s">
        <v>5</v>
      </c>
      <c r="E21" s="53">
        <v>3682765</v>
      </c>
      <c r="F21" s="53">
        <v>5435819</v>
      </c>
      <c r="G21" s="53">
        <v>5733665</v>
      </c>
      <c r="H21" s="63"/>
      <c r="I21" s="53">
        <f t="shared" si="0"/>
        <v>0</v>
      </c>
      <c r="J21" s="47"/>
      <c r="K21" s="47"/>
      <c r="L21" s="48"/>
      <c r="M21" s="49"/>
    </row>
    <row r="22" spans="1:13" ht="12.75">
      <c r="A22" s="1" t="s">
        <v>40</v>
      </c>
      <c r="B22" s="1"/>
      <c r="C22" s="1" t="s">
        <v>41</v>
      </c>
      <c r="D22" s="2" t="s">
        <v>5</v>
      </c>
      <c r="E22" s="53">
        <v>18895293</v>
      </c>
      <c r="F22" s="53">
        <v>19109790</v>
      </c>
      <c r="G22" s="53">
        <v>18725188</v>
      </c>
      <c r="H22" s="63"/>
      <c r="I22" s="53">
        <f t="shared" si="0"/>
        <v>0</v>
      </c>
      <c r="J22" s="47"/>
      <c r="K22" s="47"/>
      <c r="L22" s="48"/>
      <c r="M22" s="49"/>
    </row>
    <row r="23" spans="1:13" ht="12.75">
      <c r="A23" s="1" t="s">
        <v>42</v>
      </c>
      <c r="B23" s="1"/>
      <c r="C23" s="1" t="s">
        <v>43</v>
      </c>
      <c r="D23" s="2" t="s">
        <v>5</v>
      </c>
      <c r="E23" s="53">
        <v>37479.54</v>
      </c>
      <c r="F23" s="53">
        <v>49551</v>
      </c>
      <c r="G23" s="53">
        <v>61749</v>
      </c>
      <c r="H23" s="63"/>
      <c r="I23" s="53">
        <f t="shared" si="0"/>
        <v>0</v>
      </c>
      <c r="J23" s="47"/>
      <c r="K23" s="47"/>
      <c r="L23" s="48"/>
      <c r="M23" s="49"/>
    </row>
    <row r="24" spans="1:13" ht="12.75">
      <c r="A24" s="1" t="s">
        <v>44</v>
      </c>
      <c r="B24" s="1"/>
      <c r="C24" s="1" t="s">
        <v>45</v>
      </c>
      <c r="D24" s="2" t="s">
        <v>5</v>
      </c>
      <c r="E24" s="53">
        <v>142043.84</v>
      </c>
      <c r="F24" s="53">
        <v>182688</v>
      </c>
      <c r="G24" s="53">
        <v>168862</v>
      </c>
      <c r="H24" s="63"/>
      <c r="I24" s="53">
        <f t="shared" si="0"/>
        <v>0</v>
      </c>
      <c r="J24" s="47"/>
      <c r="K24" s="47"/>
      <c r="L24" s="48"/>
      <c r="M24" s="49"/>
    </row>
    <row r="25" spans="1:13" ht="12.75">
      <c r="A25" s="1" t="s">
        <v>46</v>
      </c>
      <c r="B25" s="1"/>
      <c r="C25" s="1" t="s">
        <v>47</v>
      </c>
      <c r="D25" s="2" t="s">
        <v>5</v>
      </c>
      <c r="E25" s="53">
        <v>77324</v>
      </c>
      <c r="F25" s="53">
        <v>98082</v>
      </c>
      <c r="G25" s="53">
        <v>101190</v>
      </c>
      <c r="H25" s="63"/>
      <c r="I25" s="53">
        <f t="shared" si="0"/>
        <v>0</v>
      </c>
      <c r="J25" s="47"/>
      <c r="K25" s="47"/>
      <c r="L25" s="48"/>
      <c r="M25" s="49"/>
    </row>
    <row r="26" spans="1:13" ht="12.75">
      <c r="A26" s="1" t="s">
        <v>48</v>
      </c>
      <c r="B26" s="1"/>
      <c r="C26" s="1" t="s">
        <v>49</v>
      </c>
      <c r="D26" s="2" t="s">
        <v>5</v>
      </c>
      <c r="E26" s="53">
        <v>128299.44</v>
      </c>
      <c r="F26" s="53">
        <v>112677</v>
      </c>
      <c r="G26" s="53">
        <v>125472</v>
      </c>
      <c r="H26" s="63"/>
      <c r="I26" s="53">
        <f t="shared" si="0"/>
        <v>0</v>
      </c>
      <c r="J26" s="47"/>
      <c r="K26" s="47"/>
      <c r="L26" s="48"/>
      <c r="M26" s="49"/>
    </row>
    <row r="27" spans="1:13" ht="12.75">
      <c r="A27" s="1" t="s">
        <v>50</v>
      </c>
      <c r="B27" s="1"/>
      <c r="C27" s="1" t="s">
        <v>51</v>
      </c>
      <c r="D27" s="2" t="s">
        <v>5</v>
      </c>
      <c r="E27" s="53">
        <v>84077</v>
      </c>
      <c r="F27" s="53">
        <v>102936</v>
      </c>
      <c r="G27" s="53">
        <v>114781</v>
      </c>
      <c r="H27" s="63"/>
      <c r="I27" s="53">
        <f t="shared" si="0"/>
        <v>0</v>
      </c>
      <c r="J27" s="47"/>
      <c r="K27" s="47"/>
      <c r="L27" s="48"/>
      <c r="M27" s="49"/>
    </row>
    <row r="28" spans="1:13" ht="12.75">
      <c r="A28" s="1" t="s">
        <v>207</v>
      </c>
      <c r="B28" s="1"/>
      <c r="C28" s="1" t="s">
        <v>211</v>
      </c>
      <c r="D28" s="2" t="s">
        <v>5</v>
      </c>
      <c r="E28" s="53"/>
      <c r="F28" s="53"/>
      <c r="G28" s="53">
        <v>29367</v>
      </c>
      <c r="H28" s="63"/>
      <c r="I28" s="53">
        <f t="shared" si="0"/>
        <v>0</v>
      </c>
      <c r="J28" s="47"/>
      <c r="K28" s="47"/>
      <c r="L28" s="48"/>
      <c r="M28" s="49"/>
    </row>
    <row r="29" spans="1:13" ht="12.75">
      <c r="A29" s="1" t="s">
        <v>52</v>
      </c>
      <c r="B29" s="1"/>
      <c r="C29" s="1" t="s">
        <v>53</v>
      </c>
      <c r="D29" s="2" t="s">
        <v>5</v>
      </c>
      <c r="E29" s="53">
        <v>524263.48</v>
      </c>
      <c r="F29" s="53">
        <v>725117</v>
      </c>
      <c r="G29" s="53">
        <v>779147</v>
      </c>
      <c r="H29" s="63"/>
      <c r="I29" s="53">
        <f t="shared" si="0"/>
        <v>0</v>
      </c>
      <c r="J29" s="47"/>
      <c r="K29" s="47"/>
      <c r="L29" s="48"/>
      <c r="M29" s="50"/>
    </row>
    <row r="30" spans="1:13" ht="12.75">
      <c r="A30" s="1" t="s">
        <v>54</v>
      </c>
      <c r="B30" s="1"/>
      <c r="C30" s="1" t="s">
        <v>55</v>
      </c>
      <c r="D30" s="2" t="s">
        <v>5</v>
      </c>
      <c r="E30" s="53">
        <v>684726.18</v>
      </c>
      <c r="F30" s="53">
        <v>749691</v>
      </c>
      <c r="G30" s="53">
        <v>723804</v>
      </c>
      <c r="H30" s="63"/>
      <c r="I30" s="53">
        <f t="shared" si="0"/>
        <v>0</v>
      </c>
      <c r="J30" s="47"/>
      <c r="K30" s="47"/>
      <c r="L30" s="48"/>
      <c r="M30" s="50"/>
    </row>
    <row r="31" spans="1:13" ht="12.75">
      <c r="A31" s="1" t="s">
        <v>56</v>
      </c>
      <c r="B31" s="1"/>
      <c r="C31" s="1" t="s">
        <v>57</v>
      </c>
      <c r="D31" s="2" t="s">
        <v>5</v>
      </c>
      <c r="E31" s="53">
        <v>101765.96</v>
      </c>
      <c r="F31" s="53">
        <v>115866</v>
      </c>
      <c r="G31" s="53">
        <v>163915</v>
      </c>
      <c r="H31" s="63"/>
      <c r="I31" s="53">
        <f t="shared" si="0"/>
        <v>0</v>
      </c>
      <c r="J31" s="47"/>
      <c r="K31" s="47"/>
      <c r="L31" s="48"/>
      <c r="M31" s="49"/>
    </row>
    <row r="32" spans="1:13" ht="12.75">
      <c r="A32" s="1" t="s">
        <v>58</v>
      </c>
      <c r="B32" s="1"/>
      <c r="C32" s="1" t="s">
        <v>59</v>
      </c>
      <c r="D32" s="2" t="s">
        <v>5</v>
      </c>
      <c r="E32" s="53">
        <v>97053.25</v>
      </c>
      <c r="F32" s="53">
        <v>135618</v>
      </c>
      <c r="G32" s="53">
        <v>159472</v>
      </c>
      <c r="H32" s="63"/>
      <c r="I32" s="53">
        <f t="shared" si="0"/>
        <v>0</v>
      </c>
      <c r="J32" s="47"/>
      <c r="K32" s="47"/>
      <c r="L32" s="48"/>
      <c r="M32" s="51"/>
    </row>
    <row r="33" spans="1:13" ht="12.75">
      <c r="A33" s="1" t="s">
        <v>60</v>
      </c>
      <c r="B33" s="1"/>
      <c r="C33" s="1" t="s">
        <v>61</v>
      </c>
      <c r="D33" s="2" t="s">
        <v>5</v>
      </c>
      <c r="E33" s="53">
        <v>99315</v>
      </c>
      <c r="F33" s="53">
        <v>119333</v>
      </c>
      <c r="G33" s="53">
        <v>145965</v>
      </c>
      <c r="H33" s="63"/>
      <c r="I33" s="53">
        <f t="shared" si="0"/>
        <v>0</v>
      </c>
      <c r="J33" s="47"/>
      <c r="K33" s="47"/>
      <c r="L33" s="48"/>
      <c r="M33" s="50"/>
    </row>
    <row r="34" spans="1:13" ht="12.75">
      <c r="A34" s="1" t="s">
        <v>62</v>
      </c>
      <c r="B34" s="1"/>
      <c r="C34" s="1" t="s">
        <v>63</v>
      </c>
      <c r="D34" s="2" t="s">
        <v>5</v>
      </c>
      <c r="E34" s="53">
        <v>72875.48</v>
      </c>
      <c r="F34" s="53">
        <v>99210</v>
      </c>
      <c r="G34" s="53">
        <v>103099</v>
      </c>
      <c r="H34" s="63"/>
      <c r="I34" s="53">
        <f t="shared" si="0"/>
        <v>0</v>
      </c>
      <c r="J34" s="47"/>
      <c r="K34" s="47"/>
      <c r="L34" s="48"/>
      <c r="M34" s="49"/>
    </row>
    <row r="35" spans="1:13" ht="12.75">
      <c r="A35" s="1" t="s">
        <v>64</v>
      </c>
      <c r="B35" s="1"/>
      <c r="C35" s="1" t="s">
        <v>65</v>
      </c>
      <c r="D35" s="2" t="s">
        <v>5</v>
      </c>
      <c r="E35" s="53">
        <v>106942</v>
      </c>
      <c r="F35" s="53">
        <v>112743</v>
      </c>
      <c r="G35" s="53">
        <v>162094</v>
      </c>
      <c r="H35" s="63"/>
      <c r="I35" s="53">
        <f t="shared" si="0"/>
        <v>0</v>
      </c>
      <c r="J35" s="47"/>
      <c r="K35" s="47"/>
      <c r="L35" s="48"/>
      <c r="M35" s="49"/>
    </row>
    <row r="36" spans="1:13" ht="12.75">
      <c r="A36" s="1" t="s">
        <v>66</v>
      </c>
      <c r="B36" s="1"/>
      <c r="C36" s="1" t="s">
        <v>67</v>
      </c>
      <c r="D36" s="2" t="s">
        <v>5</v>
      </c>
      <c r="E36" s="53">
        <v>73713.4</v>
      </c>
      <c r="F36" s="53">
        <v>83634</v>
      </c>
      <c r="G36" s="53">
        <v>117569</v>
      </c>
      <c r="H36" s="63"/>
      <c r="I36" s="53">
        <f t="shared" si="0"/>
        <v>0</v>
      </c>
      <c r="J36" s="47"/>
      <c r="K36" s="47"/>
      <c r="L36" s="48"/>
      <c r="M36" s="49"/>
    </row>
    <row r="37" spans="1:13" ht="12.75">
      <c r="A37" s="1" t="s">
        <v>68</v>
      </c>
      <c r="B37" s="1"/>
      <c r="C37" s="1" t="s">
        <v>69</v>
      </c>
      <c r="D37" s="2" t="s">
        <v>5</v>
      </c>
      <c r="E37" s="53">
        <v>149825.32</v>
      </c>
      <c r="F37" s="53">
        <v>191475</v>
      </c>
      <c r="G37" s="53">
        <v>155429</v>
      </c>
      <c r="H37" s="63"/>
      <c r="I37" s="53">
        <f t="shared" si="0"/>
        <v>0</v>
      </c>
      <c r="J37" s="47"/>
      <c r="K37" s="47"/>
      <c r="L37" s="48"/>
      <c r="M37" s="49"/>
    </row>
    <row r="38" spans="1:13" ht="12.75">
      <c r="A38" s="1" t="s">
        <v>70</v>
      </c>
      <c r="B38" s="1"/>
      <c r="C38" s="1" t="s">
        <v>71</v>
      </c>
      <c r="D38" s="2" t="s">
        <v>5</v>
      </c>
      <c r="E38" s="53">
        <v>438275</v>
      </c>
      <c r="F38" s="53">
        <v>403536</v>
      </c>
      <c r="G38" s="53">
        <v>410704</v>
      </c>
      <c r="H38" s="63"/>
      <c r="I38" s="53">
        <f t="shared" si="0"/>
        <v>0</v>
      </c>
      <c r="J38" s="47"/>
      <c r="K38" s="47"/>
      <c r="L38" s="48"/>
      <c r="M38" s="49"/>
    </row>
    <row r="39" spans="1:13" ht="12.75">
      <c r="A39" s="1" t="s">
        <v>72</v>
      </c>
      <c r="B39" s="1"/>
      <c r="C39" s="1" t="s">
        <v>73</v>
      </c>
      <c r="D39" s="2" t="s">
        <v>5</v>
      </c>
      <c r="E39" s="53">
        <v>55106.12</v>
      </c>
      <c r="F39" s="53">
        <v>67095</v>
      </c>
      <c r="G39" s="53">
        <v>106802</v>
      </c>
      <c r="H39" s="63"/>
      <c r="I39" s="53">
        <f t="shared" si="0"/>
        <v>0</v>
      </c>
      <c r="J39" s="47"/>
      <c r="K39" s="47"/>
      <c r="L39" s="48"/>
      <c r="M39" s="49"/>
    </row>
    <row r="40" spans="1:13" ht="12.75">
      <c r="A40" s="1" t="s">
        <v>74</v>
      </c>
      <c r="B40" s="1" t="s">
        <v>212</v>
      </c>
      <c r="C40" s="1" t="s">
        <v>75</v>
      </c>
      <c r="D40" s="2" t="s">
        <v>5</v>
      </c>
      <c r="E40" s="53">
        <v>590154</v>
      </c>
      <c r="F40" s="53"/>
      <c r="G40" s="53">
        <v>639220</v>
      </c>
      <c r="H40" s="63"/>
      <c r="I40" s="53">
        <f t="shared" si="0"/>
        <v>0</v>
      </c>
      <c r="J40" s="47"/>
      <c r="K40" s="47"/>
      <c r="L40" s="48"/>
      <c r="M40" s="49"/>
    </row>
    <row r="41" spans="1:13" ht="12.75">
      <c r="A41" s="1" t="s">
        <v>76</v>
      </c>
      <c r="B41" s="1"/>
      <c r="C41" s="1" t="s">
        <v>77</v>
      </c>
      <c r="D41" s="2" t="s">
        <v>5</v>
      </c>
      <c r="E41" s="53">
        <v>39359.76</v>
      </c>
      <c r="F41" s="53">
        <v>52529</v>
      </c>
      <c r="G41" s="53">
        <v>59876</v>
      </c>
      <c r="H41" s="63"/>
      <c r="I41" s="53">
        <f t="shared" si="0"/>
        <v>0</v>
      </c>
      <c r="J41" s="47"/>
      <c r="K41" s="47"/>
      <c r="L41" s="48"/>
      <c r="M41" s="50"/>
    </row>
    <row r="42" spans="1:13" ht="12.75">
      <c r="A42" s="1" t="s">
        <v>78</v>
      </c>
      <c r="B42" s="1"/>
      <c r="C42" s="1" t="s">
        <v>79</v>
      </c>
      <c r="D42" s="2" t="s">
        <v>5</v>
      </c>
      <c r="E42" s="53">
        <v>35386.24</v>
      </c>
      <c r="F42" s="53">
        <v>46558</v>
      </c>
      <c r="G42" s="53">
        <v>57436</v>
      </c>
      <c r="H42" s="63"/>
      <c r="I42" s="53">
        <f t="shared" si="0"/>
        <v>0</v>
      </c>
      <c r="J42" s="47"/>
      <c r="K42" s="47"/>
      <c r="L42" s="48"/>
      <c r="M42" s="49"/>
    </row>
    <row r="43" spans="1:13" ht="12.75">
      <c r="A43" s="1" t="s">
        <v>80</v>
      </c>
      <c r="B43" s="1"/>
      <c r="C43" s="1" t="s">
        <v>81</v>
      </c>
      <c r="D43" s="2" t="s">
        <v>5</v>
      </c>
      <c r="E43" s="53">
        <v>420405</v>
      </c>
      <c r="F43" s="53">
        <v>583157</v>
      </c>
      <c r="G43" s="53">
        <v>532543</v>
      </c>
      <c r="H43" s="63"/>
      <c r="I43" s="53">
        <f t="shared" si="0"/>
        <v>0</v>
      </c>
      <c r="J43" s="47"/>
      <c r="K43" s="47"/>
      <c r="L43" s="48"/>
      <c r="M43" s="49"/>
    </row>
    <row r="44" spans="1:13" ht="12.75">
      <c r="A44" s="1" t="s">
        <v>82</v>
      </c>
      <c r="B44" s="1"/>
      <c r="C44" s="1" t="s">
        <v>83</v>
      </c>
      <c r="D44" s="2" t="s">
        <v>5</v>
      </c>
      <c r="E44" s="53">
        <v>166280</v>
      </c>
      <c r="F44" s="53">
        <v>283088</v>
      </c>
      <c r="G44" s="53">
        <v>507446</v>
      </c>
      <c r="H44" s="63"/>
      <c r="I44" s="53">
        <f t="shared" si="0"/>
        <v>0</v>
      </c>
      <c r="J44" s="47"/>
      <c r="K44" s="47"/>
      <c r="L44" s="48"/>
      <c r="M44" s="49"/>
    </row>
    <row r="45" spans="1:13" ht="12.75">
      <c r="A45" s="1" t="s">
        <v>84</v>
      </c>
      <c r="B45" s="1"/>
      <c r="C45" s="1" t="s">
        <v>85</v>
      </c>
      <c r="D45" s="2" t="s">
        <v>5</v>
      </c>
      <c r="E45" s="53">
        <v>356946.4</v>
      </c>
      <c r="F45" s="53">
        <v>452433</v>
      </c>
      <c r="G45" s="53">
        <v>428349</v>
      </c>
      <c r="H45" s="63"/>
      <c r="I45" s="53">
        <f t="shared" si="0"/>
        <v>0</v>
      </c>
      <c r="J45" s="47"/>
      <c r="K45" s="47"/>
      <c r="L45" s="48"/>
      <c r="M45" s="49"/>
    </row>
    <row r="46" spans="1:13" ht="12.75">
      <c r="A46" s="1" t="s">
        <v>86</v>
      </c>
      <c r="B46" s="1"/>
      <c r="C46" s="1" t="s">
        <v>87</v>
      </c>
      <c r="D46" s="2" t="s">
        <v>5</v>
      </c>
      <c r="E46" s="53">
        <v>303758.2</v>
      </c>
      <c r="F46" s="53">
        <v>354800</v>
      </c>
      <c r="G46" s="53">
        <v>378997</v>
      </c>
      <c r="H46" s="63"/>
      <c r="I46" s="53">
        <f t="shared" si="0"/>
        <v>0</v>
      </c>
      <c r="J46" s="47"/>
      <c r="K46" s="47"/>
      <c r="L46" s="48"/>
      <c r="M46" s="49"/>
    </row>
    <row r="47" spans="1:13" ht="12.75">
      <c r="A47" s="1" t="s">
        <v>88</v>
      </c>
      <c r="B47" s="1"/>
      <c r="C47" s="1" t="s">
        <v>89</v>
      </c>
      <c r="D47" s="2" t="s">
        <v>5</v>
      </c>
      <c r="E47" s="53">
        <v>244076.32</v>
      </c>
      <c r="F47" s="53">
        <v>445607</v>
      </c>
      <c r="G47" s="53">
        <v>793754</v>
      </c>
      <c r="H47" s="63"/>
      <c r="I47" s="53">
        <f t="shared" si="0"/>
        <v>0</v>
      </c>
      <c r="J47" s="47"/>
      <c r="K47" s="47"/>
      <c r="L47" s="48"/>
      <c r="M47" s="49"/>
    </row>
    <row r="48" spans="1:13" ht="13.5" customHeight="1">
      <c r="A48" s="1" t="s">
        <v>90</v>
      </c>
      <c r="B48" s="1"/>
      <c r="C48" s="1" t="s">
        <v>91</v>
      </c>
      <c r="D48" s="2" t="s">
        <v>5</v>
      </c>
      <c r="E48" s="53">
        <v>1648764</v>
      </c>
      <c r="F48" s="53">
        <v>1954306</v>
      </c>
      <c r="G48" s="53">
        <v>1885775</v>
      </c>
      <c r="H48" s="63"/>
      <c r="I48" s="53">
        <f t="shared" si="0"/>
        <v>0</v>
      </c>
      <c r="J48" s="47"/>
      <c r="K48" s="47"/>
      <c r="L48" s="48"/>
      <c r="M48" s="50"/>
    </row>
    <row r="49" spans="1:13" ht="13.5" customHeight="1">
      <c r="A49" s="1" t="s">
        <v>208</v>
      </c>
      <c r="B49" s="1"/>
      <c r="C49" s="1" t="s">
        <v>209</v>
      </c>
      <c r="D49" s="2" t="s">
        <v>5</v>
      </c>
      <c r="E49" s="53"/>
      <c r="F49" s="53"/>
      <c r="G49" s="53">
        <v>1420969</v>
      </c>
      <c r="H49" s="63"/>
      <c r="I49" s="53">
        <f t="shared" si="0"/>
        <v>0</v>
      </c>
      <c r="J49" s="47"/>
      <c r="K49" s="47"/>
      <c r="L49" s="48"/>
      <c r="M49" s="50"/>
    </row>
    <row r="50" spans="1:13" ht="13.5" customHeight="1">
      <c r="A50" s="1" t="s">
        <v>92</v>
      </c>
      <c r="B50" s="1" t="s">
        <v>219</v>
      </c>
      <c r="C50" s="1" t="s">
        <v>93</v>
      </c>
      <c r="D50" s="2" t="s">
        <v>5</v>
      </c>
      <c r="E50" s="53"/>
      <c r="F50" s="53">
        <v>95000</v>
      </c>
      <c r="G50" s="53">
        <v>137500</v>
      </c>
      <c r="H50" s="63"/>
      <c r="I50" s="53">
        <f t="shared" si="0"/>
        <v>0</v>
      </c>
      <c r="J50" s="47"/>
      <c r="K50" s="47"/>
      <c r="L50" s="48"/>
      <c r="M50" s="49"/>
    </row>
    <row r="51" spans="1:13" ht="12.75">
      <c r="A51" s="1" t="s">
        <v>94</v>
      </c>
      <c r="B51" s="1" t="s">
        <v>220</v>
      </c>
      <c r="C51" s="1" t="s">
        <v>95</v>
      </c>
      <c r="D51" s="2" t="s">
        <v>5</v>
      </c>
      <c r="E51" s="53"/>
      <c r="F51" s="53">
        <v>70000</v>
      </c>
      <c r="G51" s="53">
        <v>69491</v>
      </c>
      <c r="H51" s="63"/>
      <c r="I51" s="53">
        <f t="shared" si="0"/>
        <v>0</v>
      </c>
      <c r="J51" s="47"/>
      <c r="K51" s="47"/>
      <c r="L51" s="48"/>
      <c r="M51" s="50"/>
    </row>
    <row r="52" spans="1:13" ht="13.5" customHeight="1">
      <c r="A52" s="1" t="s">
        <v>96</v>
      </c>
      <c r="B52" s="1" t="s">
        <v>221</v>
      </c>
      <c r="C52" s="1" t="s">
        <v>97</v>
      </c>
      <c r="D52" s="2" t="s">
        <v>5</v>
      </c>
      <c r="E52" s="53"/>
      <c r="F52" s="53">
        <v>230000</v>
      </c>
      <c r="G52" s="53">
        <v>224000</v>
      </c>
      <c r="H52" s="63"/>
      <c r="I52" s="53">
        <f t="shared" si="0"/>
        <v>0</v>
      </c>
      <c r="J52" s="47"/>
      <c r="K52" s="47"/>
      <c r="L52" s="48"/>
      <c r="M52" s="50"/>
    </row>
    <row r="53" spans="1:13" ht="13.5" customHeight="1">
      <c r="A53" s="1" t="s">
        <v>98</v>
      </c>
      <c r="B53" s="1"/>
      <c r="C53" s="1" t="s">
        <v>99</v>
      </c>
      <c r="D53" s="2" t="s">
        <v>5</v>
      </c>
      <c r="E53" s="53">
        <v>5945607</v>
      </c>
      <c r="F53" s="53">
        <v>9702008</v>
      </c>
      <c r="G53" s="53">
        <v>6661712</v>
      </c>
      <c r="H53" s="63"/>
      <c r="I53" s="53">
        <f t="shared" si="0"/>
        <v>0</v>
      </c>
      <c r="J53" s="47"/>
      <c r="K53" s="47"/>
      <c r="L53" s="48"/>
      <c r="M53" s="50"/>
    </row>
    <row r="54" spans="1:13" ht="12.75">
      <c r="A54" s="1" t="s">
        <v>100</v>
      </c>
      <c r="B54" s="1"/>
      <c r="C54" s="1" t="s">
        <v>101</v>
      </c>
      <c r="D54" s="2" t="s">
        <v>5</v>
      </c>
      <c r="E54" s="53">
        <v>266755</v>
      </c>
      <c r="F54" s="53">
        <v>326824</v>
      </c>
      <c r="G54" s="53">
        <v>422737</v>
      </c>
      <c r="H54" s="63"/>
      <c r="I54" s="53">
        <f t="shared" si="0"/>
        <v>0</v>
      </c>
      <c r="J54" s="47"/>
      <c r="K54" s="47"/>
      <c r="L54" s="48"/>
      <c r="M54" s="49"/>
    </row>
    <row r="55" spans="1:13" ht="12.75">
      <c r="A55" s="1" t="s">
        <v>102</v>
      </c>
      <c r="B55" s="1"/>
      <c r="C55" s="1" t="s">
        <v>103</v>
      </c>
      <c r="D55" s="2" t="s">
        <v>104</v>
      </c>
      <c r="E55" s="53">
        <v>1215482.6</v>
      </c>
      <c r="F55" s="53">
        <v>1502860</v>
      </c>
      <c r="G55" s="53">
        <v>1529311</v>
      </c>
      <c r="H55" s="63"/>
      <c r="I55" s="53">
        <f t="shared" si="0"/>
        <v>0</v>
      </c>
      <c r="J55" s="47"/>
      <c r="K55" s="47"/>
      <c r="L55" s="48"/>
      <c r="M55" s="49"/>
    </row>
    <row r="56" spans="1:13" ht="12.75">
      <c r="A56" s="1" t="s">
        <v>105</v>
      </c>
      <c r="B56" s="1"/>
      <c r="C56" s="1" t="s">
        <v>106</v>
      </c>
      <c r="D56" s="2" t="s">
        <v>107</v>
      </c>
      <c r="E56" s="53">
        <v>37527.518611317355</v>
      </c>
      <c r="F56" s="53">
        <v>49722</v>
      </c>
      <c r="G56" s="53">
        <v>48571</v>
      </c>
      <c r="H56" s="63"/>
      <c r="I56" s="53">
        <f t="shared" si="0"/>
        <v>0</v>
      </c>
      <c r="J56" s="47"/>
      <c r="K56" s="47"/>
      <c r="L56" s="48"/>
      <c r="M56" s="49"/>
    </row>
    <row r="57" spans="1:13" ht="12.75">
      <c r="A57" s="1" t="s">
        <v>192</v>
      </c>
      <c r="B57" s="1"/>
      <c r="C57" s="1" t="s">
        <v>193</v>
      </c>
      <c r="D57" s="2" t="s">
        <v>107</v>
      </c>
      <c r="E57" s="53">
        <v>10865</v>
      </c>
      <c r="F57" s="53"/>
      <c r="G57" s="53"/>
      <c r="H57" s="63"/>
      <c r="I57" s="53">
        <f t="shared" si="0"/>
        <v>0</v>
      </c>
      <c r="J57" s="47"/>
      <c r="K57" s="47"/>
      <c r="L57" s="48"/>
      <c r="M57" s="49"/>
    </row>
    <row r="58" spans="1:13" ht="12.75">
      <c r="A58" s="1" t="s">
        <v>108</v>
      </c>
      <c r="B58" s="1"/>
      <c r="C58" s="1" t="s">
        <v>109</v>
      </c>
      <c r="D58" s="2" t="s">
        <v>107</v>
      </c>
      <c r="E58" s="53"/>
      <c r="F58" s="53">
        <v>24443</v>
      </c>
      <c r="G58" s="53">
        <v>20599</v>
      </c>
      <c r="H58" s="63"/>
      <c r="I58" s="53">
        <f t="shared" si="0"/>
        <v>0</v>
      </c>
      <c r="J58" s="47"/>
      <c r="K58" s="47"/>
      <c r="L58" s="48"/>
      <c r="M58" s="50"/>
    </row>
    <row r="59" spans="1:13" ht="12.75">
      <c r="A59" s="1" t="s">
        <v>110</v>
      </c>
      <c r="B59" s="1"/>
      <c r="C59" s="1" t="s">
        <v>111</v>
      </c>
      <c r="D59" s="2" t="s">
        <v>107</v>
      </c>
      <c r="E59" s="53"/>
      <c r="F59" s="53">
        <v>13419</v>
      </c>
      <c r="G59" s="53">
        <v>13733</v>
      </c>
      <c r="H59" s="63"/>
      <c r="I59" s="53">
        <f t="shared" si="0"/>
        <v>0</v>
      </c>
      <c r="J59" s="47"/>
      <c r="K59" s="47"/>
      <c r="L59" s="48"/>
      <c r="M59" s="49"/>
    </row>
    <row r="60" spans="1:13" ht="12.75">
      <c r="A60" s="1" t="s">
        <v>112</v>
      </c>
      <c r="B60" s="1"/>
      <c r="C60" s="1" t="s">
        <v>113</v>
      </c>
      <c r="D60" s="2" t="s">
        <v>107</v>
      </c>
      <c r="E60" s="53">
        <v>18368.301999999996</v>
      </c>
      <c r="F60" s="53">
        <v>30246</v>
      </c>
      <c r="G60" s="53">
        <v>36630</v>
      </c>
      <c r="H60" s="63"/>
      <c r="I60" s="53">
        <f t="shared" si="0"/>
        <v>0</v>
      </c>
      <c r="J60" s="47"/>
      <c r="K60" s="47"/>
      <c r="L60" s="48"/>
      <c r="M60" s="50"/>
    </row>
    <row r="61" spans="1:13" ht="12.75">
      <c r="A61" s="1" t="s">
        <v>114</v>
      </c>
      <c r="B61" s="1"/>
      <c r="C61" s="1" t="s">
        <v>115</v>
      </c>
      <c r="D61" s="2" t="s">
        <v>107</v>
      </c>
      <c r="E61" s="53">
        <v>10759.367020540536</v>
      </c>
      <c r="F61" s="53">
        <v>18776</v>
      </c>
      <c r="G61" s="53">
        <v>18277</v>
      </c>
      <c r="H61" s="63"/>
      <c r="I61" s="53">
        <f t="shared" si="0"/>
        <v>0</v>
      </c>
      <c r="J61" s="47"/>
      <c r="K61" s="47"/>
      <c r="L61" s="48"/>
      <c r="M61" s="49"/>
    </row>
    <row r="62" spans="1:13" ht="12.75">
      <c r="A62" s="1" t="s">
        <v>116</v>
      </c>
      <c r="B62" s="1"/>
      <c r="C62" s="1" t="s">
        <v>117</v>
      </c>
      <c r="D62" s="2" t="s">
        <v>107</v>
      </c>
      <c r="E62" s="53">
        <v>21052</v>
      </c>
      <c r="F62" s="53">
        <v>36665</v>
      </c>
      <c r="G62" s="53">
        <v>32204</v>
      </c>
      <c r="H62" s="63"/>
      <c r="I62" s="53">
        <f t="shared" si="0"/>
        <v>0</v>
      </c>
      <c r="J62" s="47"/>
      <c r="K62" s="47"/>
      <c r="L62" s="48"/>
      <c r="M62" s="49"/>
    </row>
    <row r="63" spans="1:13" ht="12.75">
      <c r="A63" s="1" t="s">
        <v>118</v>
      </c>
      <c r="B63" s="1"/>
      <c r="C63" s="1" t="s">
        <v>119</v>
      </c>
      <c r="D63" s="2" t="s">
        <v>107</v>
      </c>
      <c r="E63" s="53">
        <v>11282</v>
      </c>
      <c r="F63" s="53">
        <v>16354</v>
      </c>
      <c r="G63" s="53">
        <v>19377</v>
      </c>
      <c r="H63" s="63"/>
      <c r="I63" s="53">
        <f t="shared" si="0"/>
        <v>0</v>
      </c>
      <c r="J63" s="47"/>
      <c r="K63" s="47"/>
      <c r="L63" s="48"/>
      <c r="M63" s="49"/>
    </row>
    <row r="64" spans="1:13" ht="12.75">
      <c r="A64" s="1" t="s">
        <v>120</v>
      </c>
      <c r="B64" s="1"/>
      <c r="C64" s="1" t="s">
        <v>121</v>
      </c>
      <c r="D64" s="2" t="s">
        <v>107</v>
      </c>
      <c r="E64" s="53">
        <v>220550.19</v>
      </c>
      <c r="F64" s="53">
        <v>275526</v>
      </c>
      <c r="G64" s="53">
        <v>279521</v>
      </c>
      <c r="H64" s="63"/>
      <c r="I64" s="53">
        <f t="shared" si="0"/>
        <v>0</v>
      </c>
      <c r="J64" s="47"/>
      <c r="K64" s="47"/>
      <c r="L64" s="48"/>
      <c r="M64" s="49"/>
    </row>
    <row r="65" spans="1:13" ht="12.75">
      <c r="A65" s="1" t="s">
        <v>122</v>
      </c>
      <c r="B65" s="1"/>
      <c r="C65" s="1" t="s">
        <v>123</v>
      </c>
      <c r="D65" s="2" t="s">
        <v>107</v>
      </c>
      <c r="E65" s="53">
        <v>11955</v>
      </c>
      <c r="F65" s="53">
        <v>16103</v>
      </c>
      <c r="G65" s="53">
        <v>15860</v>
      </c>
      <c r="H65" s="63"/>
      <c r="I65" s="53">
        <f t="shared" si="0"/>
        <v>0</v>
      </c>
      <c r="J65" s="47"/>
      <c r="K65" s="47"/>
      <c r="L65" s="48"/>
      <c r="M65" s="52"/>
    </row>
    <row r="66" spans="1:13" ht="12.75">
      <c r="A66" s="1" t="s">
        <v>124</v>
      </c>
      <c r="B66" s="1"/>
      <c r="C66" s="1" t="s">
        <v>125</v>
      </c>
      <c r="D66" s="2" t="s">
        <v>107</v>
      </c>
      <c r="E66" s="53">
        <v>3618.8004582632457</v>
      </c>
      <c r="F66" s="53">
        <v>4375</v>
      </c>
      <c r="G66" s="53">
        <v>4192</v>
      </c>
      <c r="H66" s="63"/>
      <c r="I66" s="53">
        <f t="shared" si="0"/>
        <v>0</v>
      </c>
      <c r="J66" s="47"/>
      <c r="K66" s="47"/>
      <c r="L66" s="48"/>
      <c r="M66" s="49"/>
    </row>
    <row r="67" spans="1:13" ht="12.75">
      <c r="A67" s="1" t="s">
        <v>126</v>
      </c>
      <c r="B67" s="1"/>
      <c r="C67" s="1" t="s">
        <v>127</v>
      </c>
      <c r="D67" s="2" t="s">
        <v>107</v>
      </c>
      <c r="E67" s="53">
        <v>2668</v>
      </c>
      <c r="F67" s="53">
        <v>7545</v>
      </c>
      <c r="G67" s="53">
        <v>7903</v>
      </c>
      <c r="H67" s="63"/>
      <c r="I67" s="53">
        <f t="shared" si="0"/>
        <v>0</v>
      </c>
      <c r="J67" s="47"/>
      <c r="K67" s="47"/>
      <c r="L67" s="48"/>
      <c r="M67" s="49"/>
    </row>
    <row r="68" spans="1:13" ht="12.75">
      <c r="A68" s="1" t="s">
        <v>128</v>
      </c>
      <c r="B68" s="1"/>
      <c r="C68" s="1" t="s">
        <v>129</v>
      </c>
      <c r="D68" s="2" t="s">
        <v>107</v>
      </c>
      <c r="E68" s="53">
        <v>23390.793621118915</v>
      </c>
      <c r="F68" s="53">
        <v>17551</v>
      </c>
      <c r="G68" s="53">
        <v>10427</v>
      </c>
      <c r="H68" s="63"/>
      <c r="I68" s="53">
        <f t="shared" si="0"/>
        <v>0</v>
      </c>
      <c r="J68" s="47"/>
      <c r="K68" s="47"/>
      <c r="L68" s="48"/>
      <c r="M68" s="49"/>
    </row>
    <row r="69" spans="1:13" ht="12.75">
      <c r="A69" s="1" t="s">
        <v>130</v>
      </c>
      <c r="B69" s="1"/>
      <c r="C69" s="1" t="s">
        <v>131</v>
      </c>
      <c r="D69" s="2" t="s">
        <v>107</v>
      </c>
      <c r="E69" s="53">
        <v>17371</v>
      </c>
      <c r="F69" s="53">
        <v>9330</v>
      </c>
      <c r="G69" s="53">
        <v>6137</v>
      </c>
      <c r="H69" s="63"/>
      <c r="I69" s="53">
        <f aca="true" t="shared" si="1" ref="I69:I88">+IF($H$2&lt;$E$3,H69*E69,IF($H$2&lt;$G$2,H69*F69,H69*G69))</f>
        <v>0</v>
      </c>
      <c r="J69" s="47"/>
      <c r="K69" s="47"/>
      <c r="L69" s="48"/>
      <c r="M69" s="49"/>
    </row>
    <row r="70" spans="1:13" ht="12.75">
      <c r="A70" s="1" t="s">
        <v>132</v>
      </c>
      <c r="B70" s="1"/>
      <c r="C70" s="1" t="s">
        <v>133</v>
      </c>
      <c r="D70" s="2" t="s">
        <v>107</v>
      </c>
      <c r="E70" s="53">
        <v>2577</v>
      </c>
      <c r="F70" s="53">
        <v>3272</v>
      </c>
      <c r="G70" s="53">
        <v>3315</v>
      </c>
      <c r="H70" s="63"/>
      <c r="I70" s="53">
        <f t="shared" si="1"/>
        <v>0</v>
      </c>
      <c r="J70" s="47"/>
      <c r="K70" s="47"/>
      <c r="L70" s="48"/>
      <c r="M70" s="49"/>
    </row>
    <row r="71" spans="1:13" ht="12.75">
      <c r="A71" s="1" t="s">
        <v>134</v>
      </c>
      <c r="B71" s="1"/>
      <c r="C71" s="1" t="s">
        <v>135</v>
      </c>
      <c r="D71" s="2" t="s">
        <v>107</v>
      </c>
      <c r="E71" s="53">
        <v>47924.49739999999</v>
      </c>
      <c r="F71" s="53">
        <v>50708</v>
      </c>
      <c r="G71" s="53">
        <v>51588</v>
      </c>
      <c r="H71" s="63"/>
      <c r="I71" s="53">
        <f t="shared" si="1"/>
        <v>0</v>
      </c>
      <c r="J71" s="47"/>
      <c r="K71" s="47"/>
      <c r="L71" s="48"/>
      <c r="M71" s="49"/>
    </row>
    <row r="72" spans="1:13" ht="12.75">
      <c r="A72" s="1" t="s">
        <v>136</v>
      </c>
      <c r="B72" s="1"/>
      <c r="C72" s="1" t="s">
        <v>137</v>
      </c>
      <c r="D72" s="2" t="s">
        <v>107</v>
      </c>
      <c r="E72" s="53">
        <v>11710.47</v>
      </c>
      <c r="F72" s="53">
        <v>13928</v>
      </c>
      <c r="G72" s="53">
        <v>13723</v>
      </c>
      <c r="H72" s="63"/>
      <c r="I72" s="53">
        <f t="shared" si="1"/>
        <v>0</v>
      </c>
      <c r="J72" s="47"/>
      <c r="K72" s="47"/>
      <c r="L72" s="48"/>
      <c r="M72" s="49"/>
    </row>
    <row r="73" spans="1:13" ht="12.75">
      <c r="A73" s="1" t="s">
        <v>138</v>
      </c>
      <c r="B73" s="1"/>
      <c r="C73" s="1" t="s">
        <v>139</v>
      </c>
      <c r="D73" s="2" t="s">
        <v>140</v>
      </c>
      <c r="E73" s="53">
        <v>36721.07</v>
      </c>
      <c r="F73" s="53">
        <v>46247</v>
      </c>
      <c r="G73" s="53">
        <v>44866</v>
      </c>
      <c r="H73" s="63"/>
      <c r="I73" s="53">
        <f t="shared" si="1"/>
        <v>0</v>
      </c>
      <c r="J73" s="47"/>
      <c r="K73" s="47"/>
      <c r="L73" s="48"/>
      <c r="M73" s="49"/>
    </row>
    <row r="74" spans="1:13" ht="12.75">
      <c r="A74" s="1" t="s">
        <v>141</v>
      </c>
      <c r="B74" s="1"/>
      <c r="C74" s="1" t="s">
        <v>142</v>
      </c>
      <c r="D74" s="2" t="s">
        <v>140</v>
      </c>
      <c r="E74" s="53">
        <v>96726</v>
      </c>
      <c r="F74" s="53">
        <v>143041</v>
      </c>
      <c r="G74" s="53">
        <v>154884</v>
      </c>
      <c r="H74" s="63"/>
      <c r="I74" s="53">
        <f t="shared" si="1"/>
        <v>0</v>
      </c>
      <c r="J74" s="47"/>
      <c r="K74" s="47"/>
      <c r="L74" s="48"/>
      <c r="M74" s="49"/>
    </row>
    <row r="75" spans="1:13" ht="12.75">
      <c r="A75" s="1" t="s">
        <v>199</v>
      </c>
      <c r="B75" s="1"/>
      <c r="C75" s="1" t="s">
        <v>150</v>
      </c>
      <c r="D75" s="2" t="s">
        <v>140</v>
      </c>
      <c r="E75" s="53">
        <v>180801.75</v>
      </c>
      <c r="F75" s="53"/>
      <c r="G75" s="53"/>
      <c r="H75" s="63"/>
      <c r="I75" s="53">
        <f t="shared" si="1"/>
        <v>0</v>
      </c>
      <c r="J75" s="47"/>
      <c r="K75" s="47"/>
      <c r="L75" s="48"/>
      <c r="M75" s="49"/>
    </row>
    <row r="76" spans="1:13" ht="12.75">
      <c r="A76" s="1" t="s">
        <v>143</v>
      </c>
      <c r="B76" s="1"/>
      <c r="C76" s="1" t="s">
        <v>144</v>
      </c>
      <c r="D76" s="2" t="s">
        <v>140</v>
      </c>
      <c r="E76" s="53">
        <v>114028.93</v>
      </c>
      <c r="F76" s="53">
        <v>135039</v>
      </c>
      <c r="G76" s="53">
        <v>132907</v>
      </c>
      <c r="H76" s="63"/>
      <c r="I76" s="53">
        <f t="shared" si="1"/>
        <v>0</v>
      </c>
      <c r="J76" s="47"/>
      <c r="K76" s="47"/>
      <c r="L76" s="48"/>
      <c r="M76" s="49"/>
    </row>
    <row r="77" spans="1:13" ht="12.75">
      <c r="A77" s="1" t="s">
        <v>145</v>
      </c>
      <c r="B77" s="1"/>
      <c r="C77" s="1" t="s">
        <v>146</v>
      </c>
      <c r="D77" s="2" t="s">
        <v>140</v>
      </c>
      <c r="E77" s="53">
        <v>124920.95</v>
      </c>
      <c r="F77" s="53">
        <v>148441</v>
      </c>
      <c r="G77" s="53">
        <v>120766</v>
      </c>
      <c r="H77" s="63"/>
      <c r="I77" s="53">
        <f t="shared" si="1"/>
        <v>0</v>
      </c>
      <c r="J77" s="47"/>
      <c r="K77" s="47"/>
      <c r="L77" s="48"/>
      <c r="M77" s="49"/>
    </row>
    <row r="78" spans="1:13" ht="12.75">
      <c r="A78" s="1" t="s">
        <v>147</v>
      </c>
      <c r="B78" s="1"/>
      <c r="C78" s="1" t="s">
        <v>148</v>
      </c>
      <c r="D78" s="2" t="s">
        <v>140</v>
      </c>
      <c r="E78" s="53">
        <v>197522.03</v>
      </c>
      <c r="F78" s="53">
        <v>206929</v>
      </c>
      <c r="G78" s="53">
        <v>199431</v>
      </c>
      <c r="H78" s="63"/>
      <c r="I78" s="53">
        <f t="shared" si="1"/>
        <v>0</v>
      </c>
      <c r="J78" s="47"/>
      <c r="K78" s="47"/>
      <c r="L78" s="48"/>
      <c r="M78" s="49"/>
    </row>
    <row r="79" spans="1:13" ht="12.75">
      <c r="A79" s="1" t="s">
        <v>149</v>
      </c>
      <c r="B79" s="1"/>
      <c r="C79" s="1" t="s">
        <v>150</v>
      </c>
      <c r="D79" s="2" t="s">
        <v>140</v>
      </c>
      <c r="E79" s="53">
        <v>130302.44</v>
      </c>
      <c r="F79" s="53">
        <v>143305</v>
      </c>
      <c r="G79" s="53">
        <v>124118</v>
      </c>
      <c r="H79" s="63"/>
      <c r="I79" s="53">
        <f t="shared" si="1"/>
        <v>0</v>
      </c>
      <c r="J79" s="47"/>
      <c r="K79" s="47"/>
      <c r="L79" s="48"/>
      <c r="M79" s="49"/>
    </row>
    <row r="80" spans="1:13" ht="12.75">
      <c r="A80" s="1" t="s">
        <v>151</v>
      </c>
      <c r="B80" s="1"/>
      <c r="C80" s="1" t="s">
        <v>152</v>
      </c>
      <c r="D80" s="2" t="s">
        <v>107</v>
      </c>
      <c r="E80" s="53">
        <v>10973.647499999995</v>
      </c>
      <c r="F80" s="53">
        <v>12445</v>
      </c>
      <c r="G80" s="53">
        <v>12367</v>
      </c>
      <c r="H80" s="63"/>
      <c r="I80" s="53">
        <f t="shared" si="1"/>
        <v>0</v>
      </c>
      <c r="J80" s="47"/>
      <c r="K80" s="47"/>
      <c r="L80" s="48"/>
      <c r="M80" s="49"/>
    </row>
    <row r="81" spans="1:13" ht="12.75">
      <c r="A81" s="1" t="s">
        <v>153</v>
      </c>
      <c r="B81" s="1"/>
      <c r="C81" s="1" t="s">
        <v>154</v>
      </c>
      <c r="D81" s="2" t="s">
        <v>155</v>
      </c>
      <c r="E81" s="53">
        <v>11455.737000000001</v>
      </c>
      <c r="F81" s="53">
        <v>14298</v>
      </c>
      <c r="G81" s="53">
        <v>15624</v>
      </c>
      <c r="H81" s="63"/>
      <c r="I81" s="53">
        <f t="shared" si="1"/>
        <v>0</v>
      </c>
      <c r="J81" s="47"/>
      <c r="K81" s="47"/>
      <c r="L81" s="48"/>
      <c r="M81" s="49"/>
    </row>
    <row r="82" spans="1:13" ht="12.75">
      <c r="A82" s="1" t="s">
        <v>156</v>
      </c>
      <c r="B82" s="1"/>
      <c r="C82" s="1" t="s">
        <v>157</v>
      </c>
      <c r="D82" s="2" t="s">
        <v>107</v>
      </c>
      <c r="E82" s="53"/>
      <c r="F82" s="53">
        <v>68056</v>
      </c>
      <c r="G82" s="53">
        <v>69237</v>
      </c>
      <c r="H82" s="63"/>
      <c r="I82" s="53">
        <f t="shared" si="1"/>
        <v>0</v>
      </c>
      <c r="J82" s="47"/>
      <c r="K82" s="47"/>
      <c r="L82" s="48"/>
      <c r="M82" s="49"/>
    </row>
    <row r="83" spans="1:13" ht="12.75">
      <c r="A83" s="1" t="s">
        <v>159</v>
      </c>
      <c r="B83" s="1"/>
      <c r="C83" s="1" t="s">
        <v>160</v>
      </c>
      <c r="D83" s="2" t="s">
        <v>107</v>
      </c>
      <c r="E83" s="53"/>
      <c r="F83" s="53">
        <v>59025</v>
      </c>
      <c r="G83" s="53">
        <v>71485</v>
      </c>
      <c r="H83" s="63"/>
      <c r="I83" s="53">
        <f t="shared" si="1"/>
        <v>0</v>
      </c>
      <c r="J83" s="47"/>
      <c r="K83" s="47"/>
      <c r="L83" s="48"/>
      <c r="M83" s="49"/>
    </row>
    <row r="84" spans="1:13" ht="12.75">
      <c r="A84" s="1" t="s">
        <v>161</v>
      </c>
      <c r="B84" s="1"/>
      <c r="C84" s="1" t="s">
        <v>162</v>
      </c>
      <c r="D84" s="2" t="s">
        <v>107</v>
      </c>
      <c r="E84" s="53"/>
      <c r="F84" s="53">
        <v>130575</v>
      </c>
      <c r="G84" s="53">
        <v>158139</v>
      </c>
      <c r="H84" s="63"/>
      <c r="I84" s="53">
        <f t="shared" si="1"/>
        <v>0</v>
      </c>
      <c r="J84" s="47"/>
      <c r="K84" s="47"/>
      <c r="L84" s="48"/>
      <c r="M84" s="49"/>
    </row>
    <row r="85" spans="1:13" ht="12.75">
      <c r="A85" s="1" t="s">
        <v>213</v>
      </c>
      <c r="B85" s="1"/>
      <c r="C85" s="1" t="s">
        <v>214</v>
      </c>
      <c r="D85" s="2" t="s">
        <v>215</v>
      </c>
      <c r="E85" s="53"/>
      <c r="F85" s="53"/>
      <c r="G85" s="53">
        <v>1437787</v>
      </c>
      <c r="H85" s="63"/>
      <c r="I85" s="53">
        <f t="shared" si="1"/>
        <v>0</v>
      </c>
      <c r="J85" s="47"/>
      <c r="K85" s="47"/>
      <c r="L85" s="48"/>
      <c r="M85" s="49"/>
    </row>
    <row r="86" spans="1:13" ht="12.75">
      <c r="A86" s="1" t="s">
        <v>216</v>
      </c>
      <c r="B86" s="1"/>
      <c r="C86" s="1" t="s">
        <v>222</v>
      </c>
      <c r="D86" s="2" t="s">
        <v>215</v>
      </c>
      <c r="E86" s="53"/>
      <c r="F86" s="53"/>
      <c r="G86" s="53">
        <v>823946</v>
      </c>
      <c r="H86" s="63"/>
      <c r="I86" s="53">
        <f t="shared" si="1"/>
        <v>0</v>
      </c>
      <c r="J86" s="47"/>
      <c r="K86" s="47"/>
      <c r="L86" s="48"/>
      <c r="M86" s="49"/>
    </row>
    <row r="87" spans="1:13" ht="12.75">
      <c r="A87" s="1" t="s">
        <v>217</v>
      </c>
      <c r="B87" s="1"/>
      <c r="C87" s="1" t="s">
        <v>223</v>
      </c>
      <c r="D87" s="2" t="s">
        <v>215</v>
      </c>
      <c r="E87" s="53"/>
      <c r="F87" s="53"/>
      <c r="G87" s="53">
        <v>32923</v>
      </c>
      <c r="H87" s="63"/>
      <c r="I87" s="53">
        <f t="shared" si="1"/>
        <v>0</v>
      </c>
      <c r="J87" s="47"/>
      <c r="K87" s="47"/>
      <c r="L87" s="48"/>
      <c r="M87" s="49"/>
    </row>
    <row r="88" spans="1:13" ht="12.75">
      <c r="A88" s="1" t="s">
        <v>218</v>
      </c>
      <c r="B88" s="1"/>
      <c r="C88" s="1" t="s">
        <v>224</v>
      </c>
      <c r="D88" s="2" t="s">
        <v>215</v>
      </c>
      <c r="E88" s="53"/>
      <c r="F88" s="53"/>
      <c r="G88" s="53">
        <v>123042</v>
      </c>
      <c r="H88" s="63"/>
      <c r="I88" s="53">
        <f t="shared" si="1"/>
        <v>0</v>
      </c>
      <c r="J88" s="47"/>
      <c r="K88" s="47"/>
      <c r="L88" s="48"/>
      <c r="M88" s="49"/>
    </row>
    <row r="89" spans="5:13" ht="12.75">
      <c r="E89" s="49"/>
      <c r="F89" s="49"/>
      <c r="G89" s="54" t="s">
        <v>163</v>
      </c>
      <c r="H89" s="65">
        <f>SUM(H4:H54)+H55/100</f>
        <v>0</v>
      </c>
      <c r="I89" s="65"/>
      <c r="J89" s="47"/>
      <c r="K89" s="47"/>
      <c r="L89" s="48"/>
      <c r="M89" s="49"/>
    </row>
    <row r="90" spans="2:13" ht="12.75">
      <c r="B90" s="68"/>
      <c r="C90" s="47"/>
      <c r="D90" s="68"/>
      <c r="E90" s="49"/>
      <c r="F90" s="49"/>
      <c r="G90" s="55" t="s">
        <v>164</v>
      </c>
      <c r="H90" s="65"/>
      <c r="I90" s="66">
        <f>SUM(I4:I88)</f>
        <v>0</v>
      </c>
      <c r="J90" s="47"/>
      <c r="K90" s="47"/>
      <c r="L90" s="48"/>
      <c r="M90" s="49"/>
    </row>
    <row r="91" spans="2:13" ht="12.75">
      <c r="B91" s="68"/>
      <c r="C91" s="68"/>
      <c r="D91" s="48"/>
      <c r="E91" s="49"/>
      <c r="F91" s="49"/>
      <c r="G91" s="49"/>
      <c r="J91" s="47"/>
      <c r="K91" s="47"/>
      <c r="L91" s="48"/>
      <c r="M91" s="49"/>
    </row>
    <row r="92" spans="2:13" ht="12.75">
      <c r="B92" s="68"/>
      <c r="C92" s="47"/>
      <c r="D92" s="68"/>
      <c r="E92" s="49"/>
      <c r="F92" s="55" t="s">
        <v>238</v>
      </c>
      <c r="G92" s="55" t="s">
        <v>169</v>
      </c>
      <c r="H92" s="65" t="s">
        <v>165</v>
      </c>
      <c r="I92" s="56" t="s">
        <v>236</v>
      </c>
      <c r="J92" s="47"/>
      <c r="K92" s="47"/>
      <c r="L92" s="48"/>
      <c r="M92" s="49"/>
    </row>
    <row r="93" spans="2:13" ht="12.75">
      <c r="B93" s="68"/>
      <c r="C93" s="47"/>
      <c r="D93" s="68"/>
      <c r="E93" s="49"/>
      <c r="F93" s="71">
        <v>39080</v>
      </c>
      <c r="G93" s="55" t="s">
        <v>166</v>
      </c>
      <c r="H93" s="65">
        <v>251.77</v>
      </c>
      <c r="I93" s="72">
        <f aca="true" t="shared" si="2" ref="I93:I98">+$I$90/1200/H93</f>
        <v>0</v>
      </c>
      <c r="J93" s="47"/>
      <c r="L93" s="48"/>
      <c r="M93" s="49"/>
    </row>
    <row r="94" spans="2:13" ht="12.75">
      <c r="B94" s="68"/>
      <c r="C94" s="68"/>
      <c r="D94" s="68"/>
      <c r="E94" s="49"/>
      <c r="F94" s="71">
        <v>39447</v>
      </c>
      <c r="G94" s="55" t="s">
        <v>167</v>
      </c>
      <c r="H94" s="65">
        <v>253.73</v>
      </c>
      <c r="I94" s="72">
        <f t="shared" si="2"/>
        <v>0</v>
      </c>
      <c r="J94" s="47"/>
      <c r="K94" s="47"/>
      <c r="L94" s="48"/>
      <c r="M94" s="49"/>
    </row>
    <row r="95" spans="2:13" ht="12.75">
      <c r="B95" s="68"/>
      <c r="C95" s="47"/>
      <c r="D95" s="73"/>
      <c r="E95" s="49"/>
      <c r="F95" s="71">
        <v>39813</v>
      </c>
      <c r="G95" s="55" t="s">
        <v>232</v>
      </c>
      <c r="H95" s="70">
        <v>266.7</v>
      </c>
      <c r="I95" s="72">
        <f t="shared" si="2"/>
        <v>0</v>
      </c>
      <c r="J95" s="47"/>
      <c r="K95" s="47"/>
      <c r="L95" s="48"/>
      <c r="M95" s="49"/>
    </row>
    <row r="96" spans="2:13" ht="12.75">
      <c r="B96" s="68"/>
      <c r="C96" s="47"/>
      <c r="D96" s="73"/>
      <c r="E96" s="49"/>
      <c r="F96" s="71">
        <v>40178</v>
      </c>
      <c r="G96" s="55" t="s">
        <v>233</v>
      </c>
      <c r="H96" s="70">
        <v>270.42</v>
      </c>
      <c r="I96" s="72">
        <f t="shared" si="2"/>
        <v>0</v>
      </c>
      <c r="J96" s="47"/>
      <c r="K96" s="47"/>
      <c r="L96" s="48"/>
      <c r="M96" s="49"/>
    </row>
    <row r="97" spans="2:13" ht="12.75">
      <c r="B97" s="68"/>
      <c r="C97" s="47"/>
      <c r="D97" s="73"/>
      <c r="E97" s="49"/>
      <c r="F97" s="71">
        <v>40543</v>
      </c>
      <c r="G97" s="55" t="s">
        <v>234</v>
      </c>
      <c r="H97" s="65">
        <v>277.95</v>
      </c>
      <c r="I97" s="72">
        <f t="shared" si="2"/>
        <v>0</v>
      </c>
      <c r="J97" s="68"/>
      <c r="K97" s="68"/>
      <c r="L97" s="68"/>
      <c r="M97" s="68"/>
    </row>
    <row r="98" spans="2:13" ht="12.75">
      <c r="B98" s="68"/>
      <c r="C98" s="68"/>
      <c r="D98" s="68"/>
      <c r="E98" s="49"/>
      <c r="F98" s="71">
        <v>40907</v>
      </c>
      <c r="G98" s="55" t="s">
        <v>235</v>
      </c>
      <c r="H98" s="65">
        <v>314.58</v>
      </c>
      <c r="I98" s="72">
        <f t="shared" si="2"/>
        <v>0</v>
      </c>
      <c r="J98" s="68"/>
      <c r="K98" s="68"/>
      <c r="L98" s="68"/>
      <c r="M98" s="68"/>
    </row>
    <row r="99" spans="2:13" ht="12.75">
      <c r="B99" s="68"/>
      <c r="C99" s="47"/>
      <c r="D99" s="48"/>
      <c r="E99" s="49"/>
      <c r="F99" s="49"/>
      <c r="G99" s="49"/>
      <c r="J99" s="68"/>
      <c r="K99" s="68"/>
      <c r="L99" s="68"/>
      <c r="M99" s="68"/>
    </row>
    <row r="100" spans="2:13" ht="12.75">
      <c r="B100" s="68"/>
      <c r="C100" s="74"/>
      <c r="D100" s="73"/>
      <c r="E100" s="49"/>
      <c r="F100" s="55" t="s">
        <v>238</v>
      </c>
      <c r="G100" s="55" t="s">
        <v>237</v>
      </c>
      <c r="H100" s="65" t="s">
        <v>165</v>
      </c>
      <c r="I100" s="56" t="s">
        <v>236</v>
      </c>
      <c r="J100" s="68"/>
      <c r="K100" s="68"/>
      <c r="L100" s="68"/>
      <c r="M100" s="68"/>
    </row>
    <row r="101" spans="2:13" ht="12.75">
      <c r="B101" s="68"/>
      <c r="C101" s="74"/>
      <c r="D101" s="73"/>
      <c r="E101" s="49"/>
      <c r="F101" s="71">
        <v>39080</v>
      </c>
      <c r="G101" s="55" t="s">
        <v>166</v>
      </c>
      <c r="H101" s="65">
        <v>251.77</v>
      </c>
      <c r="I101" s="72">
        <f aca="true" t="shared" si="3" ref="I101:I106">+SUM($I$56:$I$88)/1200/H101</f>
        <v>0</v>
      </c>
      <c r="J101" s="68"/>
      <c r="K101" s="68"/>
      <c r="L101" s="68"/>
      <c r="M101" s="68"/>
    </row>
    <row r="102" spans="2:13" ht="12.75">
      <c r="B102" s="68"/>
      <c r="C102" s="74"/>
      <c r="D102" s="73"/>
      <c r="E102" s="49"/>
      <c r="F102" s="71">
        <v>39447</v>
      </c>
      <c r="G102" s="55" t="s">
        <v>167</v>
      </c>
      <c r="H102" s="65">
        <v>253.73</v>
      </c>
      <c r="I102" s="72">
        <f t="shared" si="3"/>
        <v>0</v>
      </c>
      <c r="J102" s="68"/>
      <c r="K102" s="68"/>
      <c r="L102" s="68"/>
      <c r="M102" s="68"/>
    </row>
    <row r="103" spans="2:13" ht="12.75">
      <c r="B103" s="68"/>
      <c r="C103" s="68"/>
      <c r="D103" s="68"/>
      <c r="E103" s="49"/>
      <c r="F103" s="71">
        <v>39813</v>
      </c>
      <c r="G103" s="55" t="s">
        <v>232</v>
      </c>
      <c r="H103" s="70">
        <v>266.7</v>
      </c>
      <c r="I103" s="72">
        <f t="shared" si="3"/>
        <v>0</v>
      </c>
      <c r="J103" s="68"/>
      <c r="K103" s="68"/>
      <c r="L103" s="68"/>
      <c r="M103" s="68"/>
    </row>
    <row r="104" spans="5:13" ht="12.75">
      <c r="E104" s="49"/>
      <c r="F104" s="71">
        <v>40178</v>
      </c>
      <c r="G104" s="55" t="s">
        <v>233</v>
      </c>
      <c r="H104" s="70">
        <v>270.42</v>
      </c>
      <c r="I104" s="72">
        <f t="shared" si="3"/>
        <v>0</v>
      </c>
      <c r="J104" s="68"/>
      <c r="K104" s="68"/>
      <c r="L104" s="68"/>
      <c r="M104" s="68"/>
    </row>
    <row r="105" spans="5:13" ht="12.75">
      <c r="E105" s="49"/>
      <c r="F105" s="71">
        <v>40543</v>
      </c>
      <c r="G105" s="55" t="s">
        <v>234</v>
      </c>
      <c r="H105" s="65">
        <v>277.95</v>
      </c>
      <c r="I105" s="72">
        <f t="shared" si="3"/>
        <v>0</v>
      </c>
      <c r="J105" s="68"/>
      <c r="K105" s="68"/>
      <c r="L105" s="68"/>
      <c r="M105" s="68"/>
    </row>
    <row r="106" spans="5:13" ht="12.75">
      <c r="E106" s="49"/>
      <c r="F106" s="71">
        <v>40907</v>
      </c>
      <c r="G106" s="55" t="s">
        <v>235</v>
      </c>
      <c r="H106" s="65">
        <v>314.58</v>
      </c>
      <c r="I106" s="72">
        <f t="shared" si="3"/>
        <v>0</v>
      </c>
      <c r="J106" s="68"/>
      <c r="K106" s="68"/>
      <c r="L106" s="68"/>
      <c r="M106" s="68"/>
    </row>
    <row r="107" spans="5:13" ht="12.75">
      <c r="E107" s="49"/>
      <c r="F107" s="49"/>
      <c r="G107" s="49"/>
      <c r="J107" s="68"/>
      <c r="K107" s="68"/>
      <c r="L107" s="68"/>
      <c r="M107" s="68"/>
    </row>
    <row r="108" spans="5:13" ht="12.75">
      <c r="E108" s="49"/>
      <c r="F108" s="49"/>
      <c r="G108" s="49"/>
      <c r="J108" s="68"/>
      <c r="K108" s="68"/>
      <c r="L108" s="68"/>
      <c r="M108" s="68"/>
    </row>
    <row r="109" spans="5:13" ht="12.75">
      <c r="E109" s="49"/>
      <c r="F109" s="49"/>
      <c r="G109" s="49"/>
      <c r="J109" s="68"/>
      <c r="K109" s="68"/>
      <c r="L109" s="68"/>
      <c r="M109" s="68"/>
    </row>
    <row r="110" spans="5:13" ht="12.75">
      <c r="E110" s="49"/>
      <c r="F110" s="49"/>
      <c r="G110" s="49"/>
      <c r="J110" s="68"/>
      <c r="K110" s="68"/>
      <c r="L110" s="68"/>
      <c r="M110" s="68"/>
    </row>
    <row r="111" spans="5:13" ht="12.75">
      <c r="E111" s="49"/>
      <c r="F111" s="49"/>
      <c r="G111" s="49"/>
      <c r="J111" s="68"/>
      <c r="K111" s="68"/>
      <c r="L111" s="68"/>
      <c r="M111" s="68"/>
    </row>
    <row r="112" spans="5:13" ht="12.75">
      <c r="E112" s="49"/>
      <c r="F112" s="49"/>
      <c r="G112" s="49"/>
      <c r="J112" s="68"/>
      <c r="K112" s="68"/>
      <c r="L112" s="68"/>
      <c r="M112" s="68"/>
    </row>
    <row r="113" spans="5:13" ht="12.75">
      <c r="E113" s="49"/>
      <c r="F113" s="49"/>
      <c r="G113" s="49"/>
      <c r="J113" s="68"/>
      <c r="K113" s="68"/>
      <c r="L113" s="68"/>
      <c r="M113" s="68"/>
    </row>
    <row r="114" spans="5:13" ht="12.75">
      <c r="E114" s="49"/>
      <c r="F114" s="49"/>
      <c r="G114" s="49"/>
      <c r="J114" s="68"/>
      <c r="K114" s="68"/>
      <c r="L114" s="68"/>
      <c r="M114" s="68"/>
    </row>
    <row r="115" spans="5:13" ht="12.75">
      <c r="E115" s="49"/>
      <c r="F115" s="49"/>
      <c r="G115" s="49"/>
      <c r="J115" s="68"/>
      <c r="K115" s="68"/>
      <c r="L115" s="68"/>
      <c r="M115" s="68"/>
    </row>
    <row r="116" spans="5:13" ht="12.75">
      <c r="E116" s="49"/>
      <c r="F116" s="49"/>
      <c r="G116" s="49"/>
      <c r="J116" s="68"/>
      <c r="K116" s="68"/>
      <c r="L116" s="68"/>
      <c r="M116" s="68"/>
    </row>
    <row r="117" spans="5:13" ht="12.75">
      <c r="E117" s="49"/>
      <c r="F117" s="49"/>
      <c r="G117" s="49"/>
      <c r="J117" s="68"/>
      <c r="K117" s="68"/>
      <c r="L117" s="68"/>
      <c r="M117" s="68"/>
    </row>
    <row r="118" spans="7:13" ht="12.75">
      <c r="G118" s="49"/>
      <c r="J118" s="68"/>
      <c r="K118" s="68"/>
      <c r="L118" s="68"/>
      <c r="M118" s="68"/>
    </row>
    <row r="119" spans="7:13" ht="12.75">
      <c r="G119" s="49"/>
      <c r="J119" s="68"/>
      <c r="K119" s="68"/>
      <c r="L119" s="68"/>
      <c r="M119" s="68"/>
    </row>
    <row r="120" spans="7:13" ht="12.75">
      <c r="G120" s="49"/>
      <c r="J120" s="68"/>
      <c r="K120" s="68"/>
      <c r="L120" s="68"/>
      <c r="M120" s="68"/>
    </row>
    <row r="121" spans="7:13" ht="12.75">
      <c r="G121" s="49"/>
      <c r="J121" s="68"/>
      <c r="K121" s="68"/>
      <c r="L121" s="68"/>
      <c r="M121" s="68"/>
    </row>
    <row r="122" spans="7:13" ht="12.75">
      <c r="G122" s="49"/>
      <c r="J122" s="68"/>
      <c r="K122" s="68"/>
      <c r="L122" s="68"/>
      <c r="M122" s="68"/>
    </row>
    <row r="123" spans="7:13" ht="12.75">
      <c r="G123" s="49"/>
      <c r="J123" s="68"/>
      <c r="K123" s="68"/>
      <c r="L123" s="68"/>
      <c r="M123" s="68"/>
    </row>
    <row r="124" spans="7:13" ht="12.75">
      <c r="G124" s="49"/>
      <c r="J124" s="68"/>
      <c r="K124" s="68"/>
      <c r="L124" s="68"/>
      <c r="M124" s="68"/>
    </row>
    <row r="125" spans="7:13" ht="12.75">
      <c r="G125" s="49"/>
      <c r="J125" s="68"/>
      <c r="K125" s="68"/>
      <c r="L125" s="68"/>
      <c r="M125" s="68"/>
    </row>
    <row r="126" spans="7:13" ht="12.75">
      <c r="G126" s="49"/>
      <c r="J126" s="68"/>
      <c r="K126" s="68"/>
      <c r="L126" s="68"/>
      <c r="M126" s="68"/>
    </row>
    <row r="127" spans="7:13" ht="12.75">
      <c r="G127" s="49"/>
      <c r="J127" s="68"/>
      <c r="K127" s="68"/>
      <c r="L127" s="68"/>
      <c r="M127" s="68"/>
    </row>
    <row r="128" spans="7:13" ht="12.75">
      <c r="G128" s="49"/>
      <c r="J128" s="68"/>
      <c r="K128" s="68"/>
      <c r="L128" s="68"/>
      <c r="M128" s="68"/>
    </row>
    <row r="129" spans="7:13" ht="12.75">
      <c r="G129" s="49"/>
      <c r="J129" s="68"/>
      <c r="K129" s="68"/>
      <c r="L129" s="68"/>
      <c r="M129" s="68"/>
    </row>
    <row r="130" spans="7:13" ht="12.75">
      <c r="G130" s="49"/>
      <c r="J130" s="68"/>
      <c r="K130" s="68"/>
      <c r="L130" s="68"/>
      <c r="M130" s="68"/>
    </row>
    <row r="131" spans="7:13" ht="12.75">
      <c r="G131" s="49"/>
      <c r="J131" s="68"/>
      <c r="K131" s="68"/>
      <c r="L131" s="68"/>
      <c r="M131" s="68"/>
    </row>
    <row r="132" spans="7:13" ht="12.75">
      <c r="G132" s="49"/>
      <c r="J132" s="68"/>
      <c r="K132" s="68"/>
      <c r="L132" s="68"/>
      <c r="M132" s="68"/>
    </row>
    <row r="133" spans="7:13" ht="12.75">
      <c r="G133" s="49"/>
      <c r="J133" s="68"/>
      <c r="K133" s="68"/>
      <c r="L133" s="68"/>
      <c r="M133" s="68"/>
    </row>
    <row r="134" spans="7:13" ht="12.75">
      <c r="G134" s="49"/>
      <c r="J134" s="68"/>
      <c r="K134" s="68"/>
      <c r="L134" s="68"/>
      <c r="M134" s="68"/>
    </row>
    <row r="135" spans="7:13" ht="12.75">
      <c r="G135" s="49"/>
      <c r="J135" s="68"/>
      <c r="K135" s="68"/>
      <c r="L135" s="68"/>
      <c r="M135" s="68"/>
    </row>
    <row r="136" spans="7:13" ht="12.75">
      <c r="G136" s="49"/>
      <c r="J136" s="68"/>
      <c r="K136" s="68"/>
      <c r="L136" s="68"/>
      <c r="M136" s="68"/>
    </row>
    <row r="137" spans="7:13" ht="12.75">
      <c r="G137" s="49"/>
      <c r="J137" s="68"/>
      <c r="K137" s="68"/>
      <c r="L137" s="68"/>
      <c r="M137" s="68"/>
    </row>
    <row r="138" spans="7:13" ht="12.75">
      <c r="G138" s="49"/>
      <c r="J138" s="68"/>
      <c r="K138" s="68"/>
      <c r="L138" s="68"/>
      <c r="M138" s="68"/>
    </row>
    <row r="139" spans="7:13" ht="12.75">
      <c r="G139" s="49"/>
      <c r="J139" s="68"/>
      <c r="K139" s="68"/>
      <c r="L139" s="68"/>
      <c r="M139" s="68"/>
    </row>
    <row r="140" spans="7:13" ht="12.75">
      <c r="G140" s="49"/>
      <c r="J140" s="68"/>
      <c r="K140" s="68"/>
      <c r="L140" s="68"/>
      <c r="M140" s="68"/>
    </row>
    <row r="141" spans="7:13" ht="12.75">
      <c r="G141" s="49"/>
      <c r="J141" s="68"/>
      <c r="K141" s="68"/>
      <c r="L141" s="68"/>
      <c r="M141" s="68"/>
    </row>
    <row r="142" ht="12.75">
      <c r="G142" s="49"/>
    </row>
    <row r="143" ht="12.75">
      <c r="G143" s="49"/>
    </row>
    <row r="144" ht="12.75">
      <c r="G144" s="49"/>
    </row>
    <row r="145" ht="12.75">
      <c r="G145" s="49"/>
    </row>
    <row r="146" ht="12.75">
      <c r="G146" s="49"/>
    </row>
    <row r="147" ht="12.75">
      <c r="G147" s="49"/>
    </row>
    <row r="148" ht="12.75">
      <c r="G148" s="49"/>
    </row>
    <row r="149" ht="12.75">
      <c r="G149" s="49"/>
    </row>
    <row r="150" ht="12.75">
      <c r="G150" s="49"/>
    </row>
    <row r="151" ht="12.75">
      <c r="G151" s="49"/>
    </row>
    <row r="152" ht="12.75">
      <c r="G152" s="49"/>
    </row>
    <row r="153" ht="12.75">
      <c r="G153" s="49"/>
    </row>
    <row r="154" ht="12.75">
      <c r="G154" s="49"/>
    </row>
    <row r="155" ht="12.75">
      <c r="G155" s="49"/>
    </row>
    <row r="156" ht="12.75">
      <c r="G156" s="49"/>
    </row>
    <row r="157" ht="12.75">
      <c r="G157" s="49"/>
    </row>
    <row r="158" ht="12.75">
      <c r="G158" s="49"/>
    </row>
    <row r="159" ht="12.75">
      <c r="G159" s="49"/>
    </row>
    <row r="160" ht="12.75">
      <c r="G160" s="49"/>
    </row>
    <row r="161" ht="12.75">
      <c r="G161" s="49"/>
    </row>
    <row r="162" ht="12.75">
      <c r="G162" s="49"/>
    </row>
    <row r="163" ht="12.75">
      <c r="G163" s="49"/>
    </row>
    <row r="164" ht="12.75">
      <c r="G164" s="49"/>
    </row>
    <row r="165" ht="12.75">
      <c r="G165" s="49"/>
    </row>
    <row r="166" ht="12.75">
      <c r="G166" s="49"/>
    </row>
    <row r="167" ht="12.75">
      <c r="G167" s="49"/>
    </row>
    <row r="168" ht="12.75">
      <c r="G168" s="49"/>
    </row>
    <row r="169" ht="12.75">
      <c r="G169" s="49"/>
    </row>
    <row r="170" ht="12.75">
      <c r="G170" s="49"/>
    </row>
    <row r="171" ht="12.75">
      <c r="G171" s="49"/>
    </row>
    <row r="172" ht="12.75">
      <c r="G172" s="49"/>
    </row>
    <row r="173" ht="12.75">
      <c r="G173" s="49"/>
    </row>
    <row r="174" ht="12.75">
      <c r="G174" s="49"/>
    </row>
    <row r="175" ht="12.75">
      <c r="G175" s="49"/>
    </row>
    <row r="176" ht="12.75">
      <c r="G176" s="49"/>
    </row>
    <row r="177" ht="12.75">
      <c r="G177" s="49"/>
    </row>
    <row r="178" ht="12.75">
      <c r="G178" s="49"/>
    </row>
    <row r="179" ht="12.75">
      <c r="G179" s="49"/>
    </row>
    <row r="180" ht="12.75">
      <c r="G180" s="49"/>
    </row>
    <row r="181" ht="12.75">
      <c r="G181" s="49"/>
    </row>
    <row r="182" ht="12.75">
      <c r="G182" s="49"/>
    </row>
    <row r="183" ht="12.75">
      <c r="G183" s="49"/>
    </row>
    <row r="184" ht="12.75">
      <c r="G184" s="49"/>
    </row>
    <row r="185" ht="12.75">
      <c r="G185" s="49"/>
    </row>
    <row r="186" ht="12.75">
      <c r="G186" s="49"/>
    </row>
    <row r="187" ht="12.75">
      <c r="G187" s="49"/>
    </row>
    <row r="188" ht="12.75">
      <c r="G188" s="49"/>
    </row>
    <row r="189" ht="12.75">
      <c r="G189" s="49"/>
    </row>
    <row r="190" ht="12.75">
      <c r="G190" s="49"/>
    </row>
    <row r="191" ht="12.75">
      <c r="G191" s="49"/>
    </row>
    <row r="192" ht="12.75">
      <c r="G192" s="49"/>
    </row>
    <row r="193" ht="12.75">
      <c r="G193" s="49"/>
    </row>
    <row r="194" ht="12.75">
      <c r="G194" s="49"/>
    </row>
    <row r="195" ht="12.75">
      <c r="G195" s="49"/>
    </row>
    <row r="196" ht="12.75">
      <c r="G196" s="49"/>
    </row>
    <row r="197" ht="12.75">
      <c r="G197" s="49"/>
    </row>
    <row r="198" ht="12.75">
      <c r="G198" s="49"/>
    </row>
    <row r="199" ht="12.75">
      <c r="G199" s="49"/>
    </row>
    <row r="200" ht="12.75">
      <c r="G200" s="49"/>
    </row>
    <row r="201" ht="12.75">
      <c r="G201" s="49"/>
    </row>
    <row r="202" ht="12.75">
      <c r="G202" s="49"/>
    </row>
    <row r="203" ht="12.75">
      <c r="G203" s="49"/>
    </row>
    <row r="204" ht="12.75">
      <c r="G204" s="49"/>
    </row>
    <row r="205" ht="12.75">
      <c r="G205" s="49"/>
    </row>
    <row r="206" ht="12.75">
      <c r="G206" s="49"/>
    </row>
    <row r="207" ht="12.75">
      <c r="G207" s="49"/>
    </row>
    <row r="208" ht="12.75">
      <c r="G208" s="49"/>
    </row>
    <row r="209" ht="12.75">
      <c r="G209" s="49"/>
    </row>
    <row r="210" ht="12.75">
      <c r="G210" s="49"/>
    </row>
    <row r="211" ht="12.75">
      <c r="G211" s="49"/>
    </row>
    <row r="212" ht="12.75">
      <c r="G212" s="49"/>
    </row>
    <row r="213" ht="12.75">
      <c r="G213" s="49"/>
    </row>
    <row r="214" ht="12.75">
      <c r="G214" s="68"/>
    </row>
    <row r="215" ht="12.75">
      <c r="G215" s="68"/>
    </row>
    <row r="216" ht="12.75">
      <c r="G216" s="68"/>
    </row>
    <row r="217" ht="12.75">
      <c r="G217" s="68"/>
    </row>
    <row r="218" ht="12.75">
      <c r="G218" s="68"/>
    </row>
    <row r="219" ht="12.75">
      <c r="G219" s="68"/>
    </row>
    <row r="220" ht="12.75">
      <c r="G220" s="68"/>
    </row>
    <row r="221" ht="12.75">
      <c r="G221" s="68"/>
    </row>
    <row r="222" ht="12.75">
      <c r="G222" s="68"/>
    </row>
    <row r="223" ht="12.75">
      <c r="G223" s="68"/>
    </row>
    <row r="224" ht="12.75">
      <c r="G224" s="68"/>
    </row>
    <row r="225" ht="12.75">
      <c r="G225" s="68"/>
    </row>
    <row r="226" ht="12.75">
      <c r="G226" s="68"/>
    </row>
    <row r="227" ht="12.75">
      <c r="G227" s="68"/>
    </row>
    <row r="228" ht="12.75">
      <c r="G228" s="68"/>
    </row>
    <row r="229" ht="12.75">
      <c r="G229" s="68"/>
    </row>
    <row r="230" ht="12.75">
      <c r="G230" s="68"/>
    </row>
    <row r="231" ht="12.75">
      <c r="G231" s="68"/>
    </row>
    <row r="232" ht="12.75">
      <c r="G232" s="68"/>
    </row>
    <row r="233" ht="12.75">
      <c r="G233" s="68"/>
    </row>
    <row r="234" ht="12.75">
      <c r="G234" s="68"/>
    </row>
    <row r="235" ht="12.75">
      <c r="G235" s="68"/>
    </row>
    <row r="236" ht="12.75">
      <c r="G236" s="68"/>
    </row>
    <row r="237" ht="12.75">
      <c r="G237" s="68"/>
    </row>
    <row r="238" ht="12.75">
      <c r="G238" s="68"/>
    </row>
    <row r="239" ht="12.75">
      <c r="G239" s="68"/>
    </row>
    <row r="240" ht="12.75">
      <c r="G240" s="68"/>
    </row>
    <row r="241" ht="12.75">
      <c r="G241" s="68"/>
    </row>
    <row r="242" ht="12.75">
      <c r="G242" s="68"/>
    </row>
    <row r="243" ht="12.75">
      <c r="G243" s="68"/>
    </row>
    <row r="244" ht="12.75">
      <c r="G244" s="68"/>
    </row>
    <row r="245" ht="12.75">
      <c r="G245" s="68"/>
    </row>
    <row r="246" ht="12.75">
      <c r="G246" s="68"/>
    </row>
    <row r="247" ht="12.75">
      <c r="G247" s="68"/>
    </row>
    <row r="248" ht="12.75">
      <c r="G248" s="68"/>
    </row>
    <row r="249" ht="12.75">
      <c r="G249" s="68"/>
    </row>
    <row r="250" ht="12.75">
      <c r="G250" s="68"/>
    </row>
    <row r="251" ht="12.75">
      <c r="G251" s="68"/>
    </row>
    <row r="252" ht="12.75">
      <c r="G252" s="68"/>
    </row>
    <row r="253" ht="12.75">
      <c r="G253" s="68"/>
    </row>
    <row r="254" ht="12.75">
      <c r="G254" s="68"/>
    </row>
    <row r="255" ht="12.75">
      <c r="G255" s="68"/>
    </row>
    <row r="256" ht="12.75">
      <c r="G256" s="68"/>
    </row>
    <row r="257" ht="12.75">
      <c r="G257" s="68"/>
    </row>
    <row r="258" ht="12.75">
      <c r="G258" s="68"/>
    </row>
    <row r="259" ht="12.75">
      <c r="G259" s="68"/>
    </row>
    <row r="260" ht="12.75">
      <c r="G260" s="68"/>
    </row>
    <row r="261" ht="12.75">
      <c r="G261" s="68"/>
    </row>
    <row r="262" ht="12.75">
      <c r="G262" s="68"/>
    </row>
    <row r="263" ht="12.75">
      <c r="G263" s="68"/>
    </row>
    <row r="264" ht="12.75">
      <c r="G264" s="68"/>
    </row>
    <row r="265" ht="12.75">
      <c r="G265" s="68"/>
    </row>
    <row r="266" ht="12.75">
      <c r="G266" s="68"/>
    </row>
    <row r="267" ht="12.75">
      <c r="G267" s="68"/>
    </row>
    <row r="268" ht="12.75">
      <c r="G268" s="68"/>
    </row>
    <row r="269" ht="12.75">
      <c r="G269" s="68"/>
    </row>
    <row r="270" ht="12.75">
      <c r="G270" s="68"/>
    </row>
    <row r="271" ht="12.75">
      <c r="G271" s="68"/>
    </row>
    <row r="272" ht="12.75">
      <c r="G272" s="68"/>
    </row>
    <row r="273" ht="12.75">
      <c r="G273" s="68"/>
    </row>
    <row r="274" ht="12.75">
      <c r="G274" s="68"/>
    </row>
    <row r="275" ht="12.75">
      <c r="G275" s="68"/>
    </row>
    <row r="276" ht="12.75">
      <c r="G276" s="68"/>
    </row>
    <row r="277" ht="12.75">
      <c r="G277" s="68"/>
    </row>
    <row r="278" ht="12.75">
      <c r="G278" s="68"/>
    </row>
    <row r="279" ht="12.75">
      <c r="G279" s="68"/>
    </row>
    <row r="280" ht="12.75">
      <c r="G280" s="68"/>
    </row>
    <row r="281" ht="12.75">
      <c r="G281" s="68"/>
    </row>
    <row r="282" ht="12.75">
      <c r="G282" s="68"/>
    </row>
    <row r="283" ht="12.75">
      <c r="G283" s="68"/>
    </row>
    <row r="284" ht="12.75">
      <c r="G284" s="68"/>
    </row>
    <row r="285" ht="12.75">
      <c r="G285" s="68"/>
    </row>
    <row r="286" ht="12.75">
      <c r="G286" s="68"/>
    </row>
    <row r="287" ht="12.75">
      <c r="G287" s="68"/>
    </row>
    <row r="288" ht="12.75">
      <c r="G288" s="68"/>
    </row>
    <row r="289" ht="12.75">
      <c r="G289" s="68"/>
    </row>
    <row r="290" ht="12.75">
      <c r="G290" s="68"/>
    </row>
    <row r="291" ht="12.75">
      <c r="G291" s="68"/>
    </row>
    <row r="292" ht="12.75">
      <c r="G292" s="68"/>
    </row>
    <row r="293" ht="12.75">
      <c r="G293" s="68"/>
    </row>
    <row r="294" ht="12.75">
      <c r="G294" s="68"/>
    </row>
    <row r="295" ht="12.75">
      <c r="G295" s="68"/>
    </row>
    <row r="296" ht="12.75">
      <c r="G296" s="68"/>
    </row>
    <row r="297" ht="12.75">
      <c r="G297" s="68"/>
    </row>
    <row r="298" ht="12.75">
      <c r="G298" s="68"/>
    </row>
    <row r="299" ht="12.75">
      <c r="G299" s="68"/>
    </row>
    <row r="300" ht="12.75">
      <c r="G300" s="68"/>
    </row>
    <row r="301" ht="12.75">
      <c r="G301" s="68"/>
    </row>
    <row r="302" ht="12.75">
      <c r="G302" s="68"/>
    </row>
    <row r="303" ht="12.75">
      <c r="G303" s="68"/>
    </row>
    <row r="304" ht="12.75">
      <c r="G304" s="68"/>
    </row>
    <row r="305" ht="12.75">
      <c r="G305" s="68"/>
    </row>
    <row r="306" ht="12.75">
      <c r="G306" s="68"/>
    </row>
    <row r="307" ht="12.75">
      <c r="G307" s="68"/>
    </row>
    <row r="308" ht="12.75">
      <c r="G308" s="68"/>
    </row>
    <row r="309" ht="12.75">
      <c r="G309" s="68"/>
    </row>
    <row r="310" ht="12.75">
      <c r="G310" s="68"/>
    </row>
    <row r="311" ht="12.75">
      <c r="G311" s="68"/>
    </row>
    <row r="312" ht="12.75">
      <c r="G312" s="68"/>
    </row>
    <row r="313" ht="12.75">
      <c r="G313" s="68"/>
    </row>
    <row r="314" ht="12.75">
      <c r="G314" s="68"/>
    </row>
    <row r="315" ht="12.75">
      <c r="G315" s="68"/>
    </row>
    <row r="316" ht="12.75">
      <c r="G316" s="68"/>
    </row>
    <row r="317" ht="12.75">
      <c r="G317" s="68"/>
    </row>
    <row r="318" ht="12.75">
      <c r="G318" s="68"/>
    </row>
    <row r="319" ht="12.75">
      <c r="G319" s="68"/>
    </row>
    <row r="320" ht="12.75">
      <c r="G320" s="68"/>
    </row>
    <row r="321" ht="12.75">
      <c r="G321" s="68"/>
    </row>
    <row r="322" ht="12.75">
      <c r="G322" s="68"/>
    </row>
    <row r="323" ht="12.75">
      <c r="G323" s="68"/>
    </row>
    <row r="324" ht="12.75">
      <c r="G324" s="68"/>
    </row>
    <row r="325" ht="12.75">
      <c r="G325" s="68"/>
    </row>
    <row r="326" ht="12.75">
      <c r="G326" s="68"/>
    </row>
    <row r="327" ht="12.75">
      <c r="G327" s="68"/>
    </row>
    <row r="328" ht="12.75">
      <c r="G328" s="68"/>
    </row>
    <row r="329" ht="12.75">
      <c r="G329" s="68"/>
    </row>
    <row r="330" ht="12.75">
      <c r="G330" s="68"/>
    </row>
    <row r="331" ht="12.75">
      <c r="G331" s="68"/>
    </row>
    <row r="332" ht="12.75">
      <c r="G332" s="68"/>
    </row>
    <row r="333" ht="12.75">
      <c r="G333" s="68"/>
    </row>
    <row r="334" ht="12.75">
      <c r="G334" s="68"/>
    </row>
    <row r="335" ht="12.75">
      <c r="G335" s="68"/>
    </row>
    <row r="336" ht="12.75">
      <c r="G336" s="68"/>
    </row>
    <row r="337" ht="12.75">
      <c r="G337" s="68"/>
    </row>
    <row r="338" ht="12.75">
      <c r="G338" s="68"/>
    </row>
    <row r="339" ht="12.75">
      <c r="G339" s="68"/>
    </row>
    <row r="340" ht="12.75">
      <c r="G340" s="68"/>
    </row>
    <row r="341" ht="12.75">
      <c r="G341" s="68"/>
    </row>
    <row r="342" ht="12.75">
      <c r="G342" s="68"/>
    </row>
    <row r="343" ht="12.75">
      <c r="G343" s="68"/>
    </row>
    <row r="344" ht="12.75">
      <c r="G344" s="68"/>
    </row>
    <row r="345" ht="12.75">
      <c r="G345" s="68"/>
    </row>
    <row r="346" ht="12.75">
      <c r="G346" s="68"/>
    </row>
    <row r="347" ht="12.75">
      <c r="G347" s="68"/>
    </row>
    <row r="348" ht="12.75">
      <c r="G348" s="68"/>
    </row>
    <row r="349" ht="12.75">
      <c r="G349" s="68"/>
    </row>
    <row r="350" ht="12.75">
      <c r="G350" s="68"/>
    </row>
    <row r="351" ht="12.75">
      <c r="G351" s="68"/>
    </row>
    <row r="352" ht="12.75">
      <c r="G352" s="68"/>
    </row>
    <row r="353" ht="12.75">
      <c r="G353" s="68"/>
    </row>
    <row r="354" ht="12.75">
      <c r="G354" s="68"/>
    </row>
    <row r="355" ht="12.75">
      <c r="G355" s="68"/>
    </row>
    <row r="356" ht="12.75">
      <c r="G356" s="68"/>
    </row>
    <row r="357" ht="12.75">
      <c r="G357" s="68"/>
    </row>
    <row r="358" ht="12.75">
      <c r="G358" s="68"/>
    </row>
    <row r="359" ht="12.75">
      <c r="G359" s="68"/>
    </row>
    <row r="360" ht="12.75">
      <c r="G360" s="68"/>
    </row>
    <row r="361" ht="12.75">
      <c r="G361" s="68"/>
    </row>
    <row r="362" ht="12.75">
      <c r="G362" s="68"/>
    </row>
    <row r="363" ht="12.75">
      <c r="G363" s="68"/>
    </row>
    <row r="364" ht="12.75">
      <c r="G364" s="68"/>
    </row>
    <row r="365" ht="12.75">
      <c r="G365" s="68"/>
    </row>
    <row r="366" ht="12.75">
      <c r="G366" s="68"/>
    </row>
    <row r="367" ht="12.75">
      <c r="G367" s="68"/>
    </row>
    <row r="368" ht="12.75">
      <c r="G368" s="68"/>
    </row>
    <row r="369" ht="12.75">
      <c r="G369" s="68"/>
    </row>
    <row r="370" ht="12.75">
      <c r="G370" s="68"/>
    </row>
    <row r="371" ht="12.75">
      <c r="G371" s="68"/>
    </row>
    <row r="372" ht="12.75">
      <c r="G372" s="68"/>
    </row>
    <row r="373" ht="12.75">
      <c r="G373" s="68"/>
    </row>
    <row r="374" ht="12.75">
      <c r="G374" s="68"/>
    </row>
    <row r="375" ht="12.75">
      <c r="G375" s="68"/>
    </row>
    <row r="376" ht="12.75">
      <c r="G376" s="68"/>
    </row>
    <row r="377" ht="12.75">
      <c r="G377" s="68"/>
    </row>
    <row r="378" ht="12.75">
      <c r="G378" s="68"/>
    </row>
    <row r="379" ht="12.75">
      <c r="G379" s="68"/>
    </row>
    <row r="380" ht="12.75">
      <c r="G380" s="68"/>
    </row>
    <row r="381" ht="12.75">
      <c r="G381" s="68"/>
    </row>
    <row r="382" ht="12.75">
      <c r="G382" s="68"/>
    </row>
    <row r="383" ht="12.75">
      <c r="G383" s="68"/>
    </row>
    <row r="384" ht="12.75">
      <c r="G384" s="68"/>
    </row>
    <row r="385" ht="12.75">
      <c r="G385" s="68"/>
    </row>
    <row r="386" ht="12.75">
      <c r="G386" s="68"/>
    </row>
    <row r="387" ht="12.75">
      <c r="G387" s="68"/>
    </row>
    <row r="388" ht="12.75">
      <c r="G388" s="68"/>
    </row>
    <row r="389" ht="12.75">
      <c r="G389" s="68"/>
    </row>
    <row r="390" ht="12.75">
      <c r="G390" s="68"/>
    </row>
    <row r="391" ht="12.75">
      <c r="G391" s="68"/>
    </row>
    <row r="392" ht="12.75">
      <c r="G392" s="68"/>
    </row>
    <row r="393" ht="12.75">
      <c r="G393" s="68"/>
    </row>
    <row r="394" ht="12.75">
      <c r="G394" s="68"/>
    </row>
    <row r="395" ht="12.75">
      <c r="G395" s="68"/>
    </row>
    <row r="396" ht="12.75">
      <c r="G396" s="68"/>
    </row>
    <row r="397" ht="12.75">
      <c r="G397" s="68"/>
    </row>
    <row r="398" ht="12.75">
      <c r="G398" s="68"/>
    </row>
    <row r="399" ht="12.75">
      <c r="G399" s="68"/>
    </row>
    <row r="400" ht="12.75">
      <c r="G400" s="68"/>
    </row>
    <row r="401" ht="12.75">
      <c r="G401" s="68"/>
    </row>
    <row r="402" ht="12.75">
      <c r="G402" s="68"/>
    </row>
    <row r="403" ht="12.75">
      <c r="G403" s="68"/>
    </row>
    <row r="404" ht="12.75">
      <c r="G404" s="68"/>
    </row>
    <row r="405" ht="12.75">
      <c r="G405" s="68"/>
    </row>
    <row r="406" ht="12.75">
      <c r="G406" s="68"/>
    </row>
    <row r="407" ht="12.75">
      <c r="G407" s="68"/>
    </row>
    <row r="408" ht="12.75">
      <c r="G408" s="68"/>
    </row>
    <row r="409" ht="12.75">
      <c r="G409" s="68"/>
    </row>
    <row r="410" ht="12.75">
      <c r="G410" s="68"/>
    </row>
    <row r="411" ht="12.75">
      <c r="G411" s="68"/>
    </row>
    <row r="412" ht="12.75">
      <c r="G412" s="68"/>
    </row>
    <row r="413" ht="12.75">
      <c r="G413" s="68"/>
    </row>
    <row r="414" ht="12.75">
      <c r="G414" s="68"/>
    </row>
    <row r="415" ht="12.75">
      <c r="G415" s="68"/>
    </row>
    <row r="416" ht="12.75">
      <c r="G416" s="68"/>
    </row>
    <row r="417" ht="12.75">
      <c r="G417" s="68"/>
    </row>
    <row r="418" ht="12.75">
      <c r="G418" s="68"/>
    </row>
    <row r="419" ht="12.75">
      <c r="G419" s="68"/>
    </row>
    <row r="420" ht="12.75">
      <c r="G420" s="68"/>
    </row>
    <row r="421" ht="12.75">
      <c r="G421" s="68"/>
    </row>
    <row r="422" ht="12.75">
      <c r="G422" s="68"/>
    </row>
    <row r="423" ht="12.75">
      <c r="G423" s="68"/>
    </row>
    <row r="424" ht="12.75">
      <c r="G424" s="68"/>
    </row>
    <row r="425" ht="12.75">
      <c r="G425" s="68"/>
    </row>
    <row r="426" ht="12.75">
      <c r="G426" s="68"/>
    </row>
    <row r="427" ht="12.75">
      <c r="G427" s="68"/>
    </row>
    <row r="428" ht="12.75">
      <c r="G428" s="68"/>
    </row>
    <row r="429" ht="12.75">
      <c r="G429" s="68"/>
    </row>
    <row r="430" ht="12.75">
      <c r="G430" s="68"/>
    </row>
    <row r="431" ht="12.75">
      <c r="G431" s="68"/>
    </row>
    <row r="432" ht="12.75">
      <c r="G432" s="68"/>
    </row>
    <row r="433" ht="12.75">
      <c r="G433" s="68"/>
    </row>
    <row r="434" ht="12.75">
      <c r="G434" s="68"/>
    </row>
    <row r="435" ht="12.75">
      <c r="G435" s="68"/>
    </row>
    <row r="436" ht="12.75">
      <c r="G436" s="68"/>
    </row>
    <row r="437" ht="12.75">
      <c r="G437" s="68"/>
    </row>
    <row r="438" ht="12.75">
      <c r="G438" s="68"/>
    </row>
    <row r="439" ht="12.75">
      <c r="G439" s="68"/>
    </row>
    <row r="440" ht="12.75">
      <c r="G440" s="68"/>
    </row>
    <row r="441" ht="12.75">
      <c r="G441" s="68"/>
    </row>
    <row r="442" ht="12.75">
      <c r="G442" s="68"/>
    </row>
    <row r="443" ht="12.75">
      <c r="G443" s="68"/>
    </row>
    <row r="444" ht="12.75">
      <c r="G444" s="68"/>
    </row>
    <row r="445" ht="12.75">
      <c r="G445" s="68"/>
    </row>
    <row r="446" ht="12.75">
      <c r="G446" s="68"/>
    </row>
    <row r="447" ht="12.75">
      <c r="G447" s="68"/>
    </row>
    <row r="448" ht="12.75">
      <c r="G448" s="68"/>
    </row>
    <row r="449" ht="12.75">
      <c r="G449" s="68"/>
    </row>
    <row r="450" ht="12.75">
      <c r="G450" s="68"/>
    </row>
    <row r="451" ht="12.75">
      <c r="G451" s="68"/>
    </row>
    <row r="452" ht="12.75">
      <c r="G452" s="68"/>
    </row>
    <row r="453" ht="12.75">
      <c r="G453" s="68"/>
    </row>
    <row r="454" ht="12.75">
      <c r="G454" s="68"/>
    </row>
    <row r="455" ht="12.75">
      <c r="G455" s="68"/>
    </row>
    <row r="456" ht="12.75">
      <c r="G456" s="68"/>
    </row>
    <row r="457" ht="12.75">
      <c r="G457" s="68"/>
    </row>
    <row r="458" ht="12.75">
      <c r="G458" s="68"/>
    </row>
    <row r="459" ht="12.75">
      <c r="G459" s="68"/>
    </row>
    <row r="460" ht="12.75">
      <c r="G460" s="68"/>
    </row>
    <row r="461" ht="12.75">
      <c r="G461" s="68"/>
    </row>
    <row r="462" ht="12.75">
      <c r="G462" s="68"/>
    </row>
    <row r="463" ht="12.75">
      <c r="G463" s="68"/>
    </row>
    <row r="464" ht="12.75">
      <c r="G464" s="68"/>
    </row>
    <row r="465" ht="12.75">
      <c r="G465" s="68"/>
    </row>
    <row r="466" ht="12.75">
      <c r="G466" s="68"/>
    </row>
    <row r="467" ht="12.75">
      <c r="G467" s="68"/>
    </row>
    <row r="468" ht="12.75">
      <c r="G468" s="68"/>
    </row>
    <row r="469" ht="12.75">
      <c r="G469" s="68"/>
    </row>
    <row r="470" ht="12.75">
      <c r="G470" s="68"/>
    </row>
    <row r="471" ht="12.75">
      <c r="G471" s="68"/>
    </row>
    <row r="472" ht="12.75">
      <c r="G472" s="68"/>
    </row>
    <row r="473" ht="12.75">
      <c r="G473" s="68"/>
    </row>
    <row r="474" ht="12.75">
      <c r="G474" s="68"/>
    </row>
    <row r="475" ht="12.75">
      <c r="G475" s="68"/>
    </row>
    <row r="476" ht="12.75">
      <c r="G476" s="68"/>
    </row>
    <row r="477" ht="12.75">
      <c r="G477" s="68"/>
    </row>
    <row r="478" ht="12.75">
      <c r="G478" s="68"/>
    </row>
    <row r="479" ht="12.75">
      <c r="G479" s="68"/>
    </row>
    <row r="480" ht="12.75">
      <c r="G480" s="68"/>
    </row>
    <row r="481" ht="12.75">
      <c r="G481" s="68"/>
    </row>
    <row r="482" ht="12.75">
      <c r="G482" s="68"/>
    </row>
    <row r="483" ht="12.75">
      <c r="G483" s="68"/>
    </row>
    <row r="484" ht="12.75">
      <c r="G484" s="68"/>
    </row>
    <row r="485" ht="12.75">
      <c r="G485" s="68"/>
    </row>
    <row r="486" ht="12.75">
      <c r="G486" s="68"/>
    </row>
    <row r="487" ht="12.75">
      <c r="G487" s="68"/>
    </row>
    <row r="488" ht="12.75">
      <c r="G488" s="68"/>
    </row>
    <row r="489" ht="12.75">
      <c r="G489" s="68"/>
    </row>
    <row r="490" ht="12.75">
      <c r="G490" s="68"/>
    </row>
    <row r="491" ht="12.75">
      <c r="G491" s="68"/>
    </row>
    <row r="492" ht="12.75">
      <c r="G492" s="68"/>
    </row>
    <row r="493" ht="12.75">
      <c r="G493" s="68"/>
    </row>
    <row r="494" ht="12.75">
      <c r="G494" s="68"/>
    </row>
    <row r="495" ht="12.75">
      <c r="G495" s="68"/>
    </row>
    <row r="496" ht="12.75">
      <c r="G496" s="68"/>
    </row>
    <row r="497" ht="12.75">
      <c r="G497" s="68"/>
    </row>
    <row r="498" ht="12.75">
      <c r="G498" s="68"/>
    </row>
    <row r="499" ht="12.75">
      <c r="G499" s="68"/>
    </row>
    <row r="500" ht="12.75">
      <c r="G500" s="68"/>
    </row>
    <row r="501" ht="12.75">
      <c r="G501" s="68"/>
    </row>
    <row r="502" ht="12.75">
      <c r="G502" s="68"/>
    </row>
    <row r="503" ht="12.75">
      <c r="G503" s="68"/>
    </row>
    <row r="504" ht="12.75">
      <c r="G504" s="68"/>
    </row>
    <row r="505" ht="12.75">
      <c r="G505" s="68"/>
    </row>
    <row r="506" ht="12.75">
      <c r="G506" s="68"/>
    </row>
    <row r="507" ht="12.75">
      <c r="G507" s="68"/>
    </row>
    <row r="508" ht="12.75">
      <c r="G508" s="68"/>
    </row>
    <row r="509" ht="12.75">
      <c r="G509" s="68"/>
    </row>
    <row r="510" ht="12.75">
      <c r="G510" s="68"/>
    </row>
    <row r="511" ht="12.75">
      <c r="G511" s="68"/>
    </row>
    <row r="512" ht="12.75">
      <c r="G512" s="68"/>
    </row>
    <row r="513" ht="12.75">
      <c r="G513" s="68"/>
    </row>
    <row r="514" ht="12.75">
      <c r="G514" s="68"/>
    </row>
    <row r="515" ht="12.75">
      <c r="G515" s="68"/>
    </row>
    <row r="516" ht="12.75">
      <c r="G516" s="68"/>
    </row>
    <row r="517" ht="12.75">
      <c r="G517" s="68"/>
    </row>
    <row r="518" ht="12.75">
      <c r="G518" s="68"/>
    </row>
    <row r="519" ht="12.75">
      <c r="G519" s="68"/>
    </row>
    <row r="520" ht="12.75">
      <c r="G520" s="68"/>
    </row>
    <row r="521" ht="12.75">
      <c r="G521" s="68"/>
    </row>
    <row r="522" ht="12.75">
      <c r="G522" s="68"/>
    </row>
    <row r="523" ht="12.75">
      <c r="G523" s="68"/>
    </row>
    <row r="524" ht="12.75">
      <c r="G524" s="68"/>
    </row>
    <row r="525" ht="12.75">
      <c r="G525" s="68"/>
    </row>
    <row r="526" ht="12.75">
      <c r="G526" s="68"/>
    </row>
    <row r="527" ht="12.75">
      <c r="G527" s="68"/>
    </row>
    <row r="528" ht="12.75">
      <c r="G528" s="68"/>
    </row>
    <row r="529" ht="12.75">
      <c r="G529" s="68"/>
    </row>
    <row r="530" ht="12.75">
      <c r="G530" s="68"/>
    </row>
    <row r="531" ht="12.75">
      <c r="G531" s="68"/>
    </row>
    <row r="532" ht="12.75">
      <c r="G532" s="68"/>
    </row>
    <row r="533" ht="12.75">
      <c r="G533" s="68"/>
    </row>
    <row r="534" ht="12.75">
      <c r="G534" s="68"/>
    </row>
  </sheetData>
  <sheetProtection/>
  <mergeCells count="1">
    <mergeCell ref="E1:G1"/>
  </mergeCells>
  <printOptions/>
  <pageMargins left="0.75" right="0.75" top="1" bottom="1" header="0.5" footer="0.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97"/>
  <sheetViews>
    <sheetView zoomScale="70" zoomScaleNormal="70" zoomScalePageLayoutView="0" workbookViewId="0" topLeftCell="A1">
      <pane xSplit="2" ySplit="2" topLeftCell="C54" activePane="bottomRight" state="frozen"/>
      <selection pane="topLeft" activeCell="F2" sqref="F2"/>
      <selection pane="topRight" activeCell="F2" sqref="F2"/>
      <selection pane="bottomLeft" activeCell="F2" sqref="F2"/>
      <selection pane="bottomRight" activeCell="J90" sqref="J90"/>
    </sheetView>
  </sheetViews>
  <sheetFormatPr defaultColWidth="9.140625" defaultRowHeight="12.75"/>
  <cols>
    <col min="1" max="1" width="8.140625" style="0" customWidth="1"/>
    <col min="2" max="2" width="57.140625" style="0" customWidth="1"/>
    <col min="3" max="3" width="8.421875" style="0" customWidth="1"/>
    <col min="4" max="4" width="12.00390625" style="44" customWidth="1"/>
    <col min="5" max="5" width="16.140625" style="0" customWidth="1"/>
    <col min="6" max="8" width="15.7109375" style="0" customWidth="1"/>
    <col min="9" max="9" width="15.7109375" style="21" customWidth="1"/>
    <col min="10" max="15" width="15.7109375" style="22" customWidth="1"/>
    <col min="16" max="20" width="15.7109375" style="7" customWidth="1"/>
    <col min="21" max="21" width="18.421875" style="7" bestFit="1" customWidth="1"/>
    <col min="22" max="22" width="18.8515625" style="7" customWidth="1"/>
    <col min="23" max="27" width="17.00390625" style="7" customWidth="1"/>
    <col min="28" max="28" width="13.140625" style="7" customWidth="1"/>
    <col min="29" max="16384" width="9.140625" style="7" customWidth="1"/>
  </cols>
  <sheetData>
    <row r="1" spans="1:50" ht="50.25" customHeight="1" thickBot="1">
      <c r="A1" s="79" t="s">
        <v>170</v>
      </c>
      <c r="B1" s="79"/>
      <c r="C1" s="79"/>
      <c r="D1" s="79"/>
      <c r="E1" s="80" t="s">
        <v>0</v>
      </c>
      <c r="F1" s="80"/>
      <c r="G1" s="80"/>
      <c r="H1" s="81"/>
      <c r="I1" s="4"/>
      <c r="J1" s="82" t="s">
        <v>171</v>
      </c>
      <c r="K1" s="82"/>
      <c r="L1" s="82"/>
      <c r="M1" s="82"/>
      <c r="N1" s="5"/>
      <c r="O1" s="5"/>
      <c r="P1" s="6"/>
      <c r="U1" s="8"/>
      <c r="V1" s="8"/>
      <c r="W1" s="8"/>
      <c r="X1" s="8"/>
      <c r="Y1" s="8"/>
      <c r="Z1" s="8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9" ht="55.5" customHeight="1">
      <c r="A2" s="77" t="s">
        <v>2</v>
      </c>
      <c r="B2" s="78"/>
      <c r="C2" s="10" t="s">
        <v>172</v>
      </c>
      <c r="D2" s="11" t="s">
        <v>173</v>
      </c>
      <c r="E2" s="12" t="e">
        <f>+SFH!#REF!</f>
        <v>#REF!</v>
      </c>
      <c r="F2" s="12" t="e">
        <f>+SFH!#REF!</f>
        <v>#REF!</v>
      </c>
      <c r="G2" s="12" t="e">
        <f>+SFH!#REF!</f>
        <v>#REF!</v>
      </c>
      <c r="H2" s="12" t="e">
        <f>+SFH!#REF!</f>
        <v>#REF!</v>
      </c>
      <c r="I2" s="13"/>
      <c r="J2" s="14" t="e">
        <f>+E2</f>
        <v>#REF!</v>
      </c>
      <c r="K2" s="14" t="e">
        <f>+F2</f>
        <v>#REF!</v>
      </c>
      <c r="L2" s="14" t="e">
        <f>+G2</f>
        <v>#REF!</v>
      </c>
      <c r="M2" s="14" t="e">
        <f>+H2</f>
        <v>#REF!</v>
      </c>
      <c r="N2" s="14"/>
      <c r="O2" s="14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8"/>
      <c r="BD2" s="8"/>
      <c r="BE2" s="8"/>
      <c r="BF2" s="8"/>
      <c r="BG2" s="8"/>
    </row>
    <row r="3" spans="1:54" ht="16.5" customHeight="1">
      <c r="A3" s="15" t="s">
        <v>3</v>
      </c>
      <c r="B3" s="16" t="s">
        <v>4</v>
      </c>
      <c r="C3" s="17" t="s">
        <v>174</v>
      </c>
      <c r="D3" s="18">
        <v>127223</v>
      </c>
      <c r="E3" s="19" t="e">
        <f>+SFH!#REF!</f>
        <v>#REF!</v>
      </c>
      <c r="F3" s="3" t="e">
        <f>+SFH!#REF!</f>
        <v>#REF!</v>
      </c>
      <c r="G3" s="3" t="e">
        <f>+SFH!#REF!</f>
        <v>#REF!</v>
      </c>
      <c r="H3" s="20" t="e">
        <f>+SFH!#REF!</f>
        <v>#REF!</v>
      </c>
      <c r="J3" s="22" t="e">
        <f aca="true" t="shared" si="0" ref="J3:J34">+E3*$D3</f>
        <v>#REF!</v>
      </c>
      <c r="K3" s="22" t="e">
        <f aca="true" t="shared" si="1" ref="K3:K34">+F3*$D3</f>
        <v>#REF!</v>
      </c>
      <c r="L3" s="22" t="e">
        <f aca="true" t="shared" si="2" ref="L3:L34">+G3*$D3</f>
        <v>#REF!</v>
      </c>
      <c r="M3" s="22" t="e">
        <f aca="true" t="shared" si="3" ref="M3:M34">+H3*$D3</f>
        <v>#REF!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23"/>
      <c r="AZ3" s="23"/>
      <c r="BA3" s="23"/>
      <c r="BB3" s="23"/>
    </row>
    <row r="4" spans="1:54" ht="16.5" customHeight="1">
      <c r="A4" s="15" t="s">
        <v>6</v>
      </c>
      <c r="B4" s="16" t="s">
        <v>7</v>
      </c>
      <c r="C4" s="17" t="s">
        <v>174</v>
      </c>
      <c r="D4" s="18">
        <v>108835</v>
      </c>
      <c r="E4" s="19" t="e">
        <f>+SFH!#REF!</f>
        <v>#REF!</v>
      </c>
      <c r="F4" s="3" t="e">
        <f>+SFH!#REF!</f>
        <v>#REF!</v>
      </c>
      <c r="G4" s="3" t="e">
        <f>+SFH!#REF!</f>
        <v>#REF!</v>
      </c>
      <c r="H4" s="20" t="e">
        <f>+SFH!#REF!</f>
        <v>#REF!</v>
      </c>
      <c r="J4" s="22" t="e">
        <f t="shared" si="0"/>
        <v>#REF!</v>
      </c>
      <c r="K4" s="22" t="e">
        <f t="shared" si="1"/>
        <v>#REF!</v>
      </c>
      <c r="L4" s="22" t="e">
        <f t="shared" si="2"/>
        <v>#REF!</v>
      </c>
      <c r="M4" s="22" t="e">
        <f t="shared" si="3"/>
        <v>#REF!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23"/>
      <c r="AZ4" s="23"/>
      <c r="BA4" s="23"/>
      <c r="BB4" s="23"/>
    </row>
    <row r="5" spans="1:54" ht="16.5" customHeight="1">
      <c r="A5" s="15" t="s">
        <v>8</v>
      </c>
      <c r="B5" s="15" t="s">
        <v>9</v>
      </c>
      <c r="C5" s="17" t="s">
        <v>174</v>
      </c>
      <c r="D5" s="18">
        <v>82926</v>
      </c>
      <c r="E5" s="19" t="e">
        <f>+SFH!#REF!</f>
        <v>#REF!</v>
      </c>
      <c r="F5" s="3" t="e">
        <f>+SFH!#REF!</f>
        <v>#REF!</v>
      </c>
      <c r="G5" s="3" t="e">
        <f>+SFH!#REF!</f>
        <v>#REF!</v>
      </c>
      <c r="H5" s="20" t="e">
        <f>+SFH!#REF!</f>
        <v>#REF!</v>
      </c>
      <c r="J5" s="22" t="e">
        <f t="shared" si="0"/>
        <v>#REF!</v>
      </c>
      <c r="K5" s="22" t="e">
        <f t="shared" si="1"/>
        <v>#REF!</v>
      </c>
      <c r="L5" s="22" t="e">
        <f t="shared" si="2"/>
        <v>#REF!</v>
      </c>
      <c r="M5" s="22" t="e">
        <f t="shared" si="3"/>
        <v>#REF!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23"/>
      <c r="AZ5" s="23"/>
      <c r="BA5" s="23"/>
      <c r="BB5" s="23"/>
    </row>
    <row r="6" spans="1:54" ht="16.5" customHeight="1">
      <c r="A6" s="15" t="s">
        <v>10</v>
      </c>
      <c r="B6" s="15" t="s">
        <v>11</v>
      </c>
      <c r="C6" s="17" t="s">
        <v>174</v>
      </c>
      <c r="D6" s="18">
        <v>107639</v>
      </c>
      <c r="E6" s="19" t="e">
        <f>+SFH!#REF!</f>
        <v>#REF!</v>
      </c>
      <c r="F6" s="3" t="e">
        <f>+SFH!#REF!</f>
        <v>#REF!</v>
      </c>
      <c r="G6" s="3" t="e">
        <f>+SFH!#REF!</f>
        <v>#REF!</v>
      </c>
      <c r="H6" s="20" t="e">
        <f>+SFH!#REF!</f>
        <v>#REF!</v>
      </c>
      <c r="J6" s="22" t="e">
        <f t="shared" si="0"/>
        <v>#REF!</v>
      </c>
      <c r="K6" s="22" t="e">
        <f t="shared" si="1"/>
        <v>#REF!</v>
      </c>
      <c r="L6" s="22" t="e">
        <f t="shared" si="2"/>
        <v>#REF!</v>
      </c>
      <c r="M6" s="22" t="e">
        <f t="shared" si="3"/>
        <v>#REF!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23"/>
      <c r="AZ6" s="23"/>
      <c r="BA6" s="23"/>
      <c r="BB6" s="23"/>
    </row>
    <row r="7" spans="1:54" ht="16.5" customHeight="1">
      <c r="A7" s="15" t="s">
        <v>12</v>
      </c>
      <c r="B7" s="15" t="s">
        <v>13</v>
      </c>
      <c r="C7" s="17" t="s">
        <v>174</v>
      </c>
      <c r="D7" s="18">
        <v>91764</v>
      </c>
      <c r="E7" s="19" t="e">
        <f>+SFH!#REF!</f>
        <v>#REF!</v>
      </c>
      <c r="F7" s="3" t="e">
        <f>+SFH!#REF!</f>
        <v>#REF!</v>
      </c>
      <c r="G7" s="3" t="e">
        <f>+SFH!#REF!</f>
        <v>#REF!</v>
      </c>
      <c r="H7" s="20" t="e">
        <f>+SFH!#REF!</f>
        <v>#REF!</v>
      </c>
      <c r="J7" s="22" t="e">
        <f t="shared" si="0"/>
        <v>#REF!</v>
      </c>
      <c r="K7" s="22" t="e">
        <f t="shared" si="1"/>
        <v>#REF!</v>
      </c>
      <c r="L7" s="22" t="e">
        <f t="shared" si="2"/>
        <v>#REF!</v>
      </c>
      <c r="M7" s="22" t="e">
        <f t="shared" si="3"/>
        <v>#REF!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23"/>
      <c r="AZ7" s="23"/>
      <c r="BA7" s="23"/>
      <c r="BB7" s="23"/>
    </row>
    <row r="8" spans="1:54" ht="16.5" customHeight="1">
      <c r="A8" s="15" t="s">
        <v>14</v>
      </c>
      <c r="B8" s="15" t="s">
        <v>15</v>
      </c>
      <c r="C8" s="17" t="s">
        <v>174</v>
      </c>
      <c r="D8" s="18">
        <v>172473</v>
      </c>
      <c r="E8" s="19" t="e">
        <f>+SFH!#REF!</f>
        <v>#REF!</v>
      </c>
      <c r="F8" s="3" t="e">
        <f>+SFH!#REF!</f>
        <v>#REF!</v>
      </c>
      <c r="G8" s="3" t="e">
        <f>+SFH!#REF!</f>
        <v>#REF!</v>
      </c>
      <c r="H8" s="20" t="e">
        <f>+SFH!#REF!</f>
        <v>#REF!</v>
      </c>
      <c r="J8" s="22" t="e">
        <f t="shared" si="0"/>
        <v>#REF!</v>
      </c>
      <c r="K8" s="22" t="e">
        <f t="shared" si="1"/>
        <v>#REF!</v>
      </c>
      <c r="L8" s="22" t="e">
        <f t="shared" si="2"/>
        <v>#REF!</v>
      </c>
      <c r="M8" s="22" t="e">
        <f t="shared" si="3"/>
        <v>#REF!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23"/>
      <c r="AZ8" s="23"/>
      <c r="BA8" s="23"/>
      <c r="BB8" s="23"/>
    </row>
    <row r="9" spans="1:54" ht="16.5" customHeight="1">
      <c r="A9" s="15" t="s">
        <v>16</v>
      </c>
      <c r="B9" s="15" t="s">
        <v>17</v>
      </c>
      <c r="C9" s="17" t="s">
        <v>174</v>
      </c>
      <c r="D9" s="18">
        <v>155984</v>
      </c>
      <c r="E9" s="19" t="e">
        <f>+SFH!#REF!</f>
        <v>#REF!</v>
      </c>
      <c r="F9" s="3" t="e">
        <f>+SFH!#REF!</f>
        <v>#REF!</v>
      </c>
      <c r="G9" s="3" t="e">
        <f>+SFH!#REF!</f>
        <v>#REF!</v>
      </c>
      <c r="H9" s="20" t="e">
        <f>+SFH!#REF!</f>
        <v>#REF!</v>
      </c>
      <c r="J9" s="22" t="e">
        <f t="shared" si="0"/>
        <v>#REF!</v>
      </c>
      <c r="K9" s="22" t="e">
        <f t="shared" si="1"/>
        <v>#REF!</v>
      </c>
      <c r="L9" s="22" t="e">
        <f t="shared" si="2"/>
        <v>#REF!</v>
      </c>
      <c r="M9" s="22" t="e">
        <f t="shared" si="3"/>
        <v>#REF!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23"/>
      <c r="AZ9" s="23"/>
      <c r="BA9" s="23"/>
      <c r="BB9" s="23"/>
    </row>
    <row r="10" spans="1:54" ht="16.5" customHeight="1">
      <c r="A10" s="15" t="s">
        <v>18</v>
      </c>
      <c r="B10" s="16" t="s">
        <v>19</v>
      </c>
      <c r="C10" s="17" t="s">
        <v>174</v>
      </c>
      <c r="D10" s="18">
        <v>101618</v>
      </c>
      <c r="E10" s="19" t="e">
        <f>+SFH!#REF!</f>
        <v>#REF!</v>
      </c>
      <c r="F10" s="3" t="e">
        <f>+SFH!#REF!</f>
        <v>#REF!</v>
      </c>
      <c r="G10" s="3" t="e">
        <f>+SFH!#REF!</f>
        <v>#REF!</v>
      </c>
      <c r="H10" s="20" t="e">
        <f>+SFH!#REF!</f>
        <v>#REF!</v>
      </c>
      <c r="J10" s="22" t="e">
        <f t="shared" si="0"/>
        <v>#REF!</v>
      </c>
      <c r="K10" s="22" t="e">
        <f t="shared" si="1"/>
        <v>#REF!</v>
      </c>
      <c r="L10" s="22" t="e">
        <f t="shared" si="2"/>
        <v>#REF!</v>
      </c>
      <c r="M10" s="22" t="e">
        <f t="shared" si="3"/>
        <v>#REF!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23"/>
      <c r="AZ10" s="23"/>
      <c r="BA10" s="23"/>
      <c r="BB10" s="23"/>
    </row>
    <row r="11" spans="1:54" ht="16.5" customHeight="1" hidden="1">
      <c r="A11" s="15" t="s">
        <v>175</v>
      </c>
      <c r="B11" s="16" t="s">
        <v>176</v>
      </c>
      <c r="C11" s="17" t="s">
        <v>174</v>
      </c>
      <c r="D11" s="24">
        <v>59885</v>
      </c>
      <c r="E11" s="19" t="e">
        <f>+SFH!#REF!</f>
        <v>#REF!</v>
      </c>
      <c r="F11" s="3" t="e">
        <f>+SFH!#REF!</f>
        <v>#REF!</v>
      </c>
      <c r="G11" s="3" t="e">
        <f>+SFH!#REF!</f>
        <v>#REF!</v>
      </c>
      <c r="H11" s="20" t="e">
        <f>+SFH!#REF!</f>
        <v>#REF!</v>
      </c>
      <c r="J11" s="22" t="e">
        <f t="shared" si="0"/>
        <v>#REF!</v>
      </c>
      <c r="K11" s="22" t="e">
        <f t="shared" si="1"/>
        <v>#REF!</v>
      </c>
      <c r="L11" s="22" t="e">
        <f t="shared" si="2"/>
        <v>#REF!</v>
      </c>
      <c r="M11" s="22" t="e">
        <f t="shared" si="3"/>
        <v>#REF!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23"/>
      <c r="AZ11" s="23"/>
      <c r="BA11" s="23"/>
      <c r="BB11" s="23"/>
    </row>
    <row r="12" spans="1:54" ht="16.5" customHeight="1">
      <c r="A12" s="25" t="s">
        <v>20</v>
      </c>
      <c r="B12" s="16" t="s">
        <v>21</v>
      </c>
      <c r="C12" s="17" t="s">
        <v>174</v>
      </c>
      <c r="D12" s="18">
        <v>163676</v>
      </c>
      <c r="E12" s="19" t="e">
        <f>+SFH!#REF!</f>
        <v>#REF!</v>
      </c>
      <c r="F12" s="3" t="e">
        <f>+SFH!#REF!</f>
        <v>#REF!</v>
      </c>
      <c r="G12" s="3" t="e">
        <f>+SFH!#REF!</f>
        <v>#REF!</v>
      </c>
      <c r="H12" s="20" t="e">
        <f>+SFH!#REF!</f>
        <v>#REF!</v>
      </c>
      <c r="J12" s="22" t="e">
        <f t="shared" si="0"/>
        <v>#REF!</v>
      </c>
      <c r="K12" s="22" t="e">
        <f t="shared" si="1"/>
        <v>#REF!</v>
      </c>
      <c r="L12" s="22" t="e">
        <f t="shared" si="2"/>
        <v>#REF!</v>
      </c>
      <c r="M12" s="22" t="e">
        <f t="shared" si="3"/>
        <v>#REF!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23"/>
      <c r="AZ12" s="23"/>
      <c r="BA12" s="23"/>
      <c r="BB12" s="23"/>
    </row>
    <row r="13" spans="1:54" ht="16.5" customHeight="1">
      <c r="A13" s="25" t="s">
        <v>22</v>
      </c>
      <c r="B13" s="16" t="s">
        <v>23</v>
      </c>
      <c r="C13" s="17" t="s">
        <v>174</v>
      </c>
      <c r="D13" s="18">
        <v>137791</v>
      </c>
      <c r="E13" s="19" t="e">
        <f>+SFH!#REF!</f>
        <v>#REF!</v>
      </c>
      <c r="F13" s="19" t="e">
        <f>+SFH!#REF!</f>
        <v>#REF!</v>
      </c>
      <c r="G13" s="19" t="e">
        <f>+SFH!#REF!</f>
        <v>#REF!</v>
      </c>
      <c r="H13" s="19" t="e">
        <f>+SFH!#REF!</f>
        <v>#REF!</v>
      </c>
      <c r="J13" s="22" t="e">
        <f t="shared" si="0"/>
        <v>#REF!</v>
      </c>
      <c r="K13" s="22" t="e">
        <f t="shared" si="1"/>
        <v>#REF!</v>
      </c>
      <c r="L13" s="22" t="e">
        <f t="shared" si="2"/>
        <v>#REF!</v>
      </c>
      <c r="M13" s="22" t="e">
        <f t="shared" si="3"/>
        <v>#REF!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23"/>
      <c r="AZ13" s="23"/>
      <c r="BA13" s="23"/>
      <c r="BB13" s="23"/>
    </row>
    <row r="14" spans="1:54" ht="16.5" customHeight="1">
      <c r="A14" s="26" t="s">
        <v>24</v>
      </c>
      <c r="B14" s="16" t="s">
        <v>25</v>
      </c>
      <c r="C14" s="17" t="s">
        <v>174</v>
      </c>
      <c r="D14" s="18">
        <v>115229</v>
      </c>
      <c r="E14" s="19" t="e">
        <f>+SFH!#REF!</f>
        <v>#REF!</v>
      </c>
      <c r="F14" s="3" t="e">
        <f>+SFH!#REF!</f>
        <v>#REF!</v>
      </c>
      <c r="G14" s="3" t="e">
        <f>+SFH!#REF!</f>
        <v>#REF!</v>
      </c>
      <c r="H14" s="20" t="e">
        <f>+SFH!#REF!</f>
        <v>#REF!</v>
      </c>
      <c r="J14" s="22" t="e">
        <f t="shared" si="0"/>
        <v>#REF!</v>
      </c>
      <c r="K14" s="22" t="e">
        <f t="shared" si="1"/>
        <v>#REF!</v>
      </c>
      <c r="L14" s="22" t="e">
        <f t="shared" si="2"/>
        <v>#REF!</v>
      </c>
      <c r="M14" s="22" t="e">
        <f t="shared" si="3"/>
        <v>#REF!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23"/>
      <c r="AZ14" s="23"/>
      <c r="BA14" s="23"/>
      <c r="BB14" s="23"/>
    </row>
    <row r="15" spans="1:54" ht="16.5" customHeight="1">
      <c r="A15" s="15" t="s">
        <v>26</v>
      </c>
      <c r="B15" s="16" t="s">
        <v>27</v>
      </c>
      <c r="C15" s="17" t="s">
        <v>174</v>
      </c>
      <c r="D15" s="18">
        <v>853313</v>
      </c>
      <c r="E15" s="19" t="e">
        <f>+SFH!#REF!</f>
        <v>#REF!</v>
      </c>
      <c r="F15" s="3" t="e">
        <f>+SFH!#REF!</f>
        <v>#REF!</v>
      </c>
      <c r="G15" s="3" t="e">
        <f>+SFH!#REF!</f>
        <v>#REF!</v>
      </c>
      <c r="H15" s="20" t="e">
        <f>+SFH!#REF!</f>
        <v>#REF!</v>
      </c>
      <c r="J15" s="22" t="e">
        <f t="shared" si="0"/>
        <v>#REF!</v>
      </c>
      <c r="K15" s="22" t="e">
        <f t="shared" si="1"/>
        <v>#REF!</v>
      </c>
      <c r="L15" s="22" t="e">
        <f t="shared" si="2"/>
        <v>#REF!</v>
      </c>
      <c r="M15" s="22" t="e">
        <f t="shared" si="3"/>
        <v>#REF!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23"/>
      <c r="AZ15" s="23"/>
      <c r="BA15" s="23"/>
      <c r="BB15" s="23"/>
    </row>
    <row r="16" spans="1:54" ht="16.5" customHeight="1">
      <c r="A16" s="15" t="s">
        <v>28</v>
      </c>
      <c r="B16" s="16" t="s">
        <v>29</v>
      </c>
      <c r="C16" s="17" t="s">
        <v>174</v>
      </c>
      <c r="D16" s="18">
        <v>365787</v>
      </c>
      <c r="E16" s="19" t="e">
        <f>+SFH!#REF!</f>
        <v>#REF!</v>
      </c>
      <c r="F16" s="3" t="e">
        <f>+SFH!#REF!</f>
        <v>#REF!</v>
      </c>
      <c r="G16" s="3" t="e">
        <f>+SFH!#REF!</f>
        <v>#REF!</v>
      </c>
      <c r="H16" s="20" t="e">
        <f>+SFH!#REF!</f>
        <v>#REF!</v>
      </c>
      <c r="J16" s="22" t="e">
        <f t="shared" si="0"/>
        <v>#REF!</v>
      </c>
      <c r="K16" s="22" t="e">
        <f t="shared" si="1"/>
        <v>#REF!</v>
      </c>
      <c r="L16" s="22" t="e">
        <f t="shared" si="2"/>
        <v>#REF!</v>
      </c>
      <c r="M16" s="22" t="e">
        <f t="shared" si="3"/>
        <v>#REF!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23"/>
      <c r="AZ16" s="23"/>
      <c r="BA16" s="23"/>
      <c r="BB16" s="23"/>
    </row>
    <row r="17" spans="1:54" ht="27" customHeight="1">
      <c r="A17" s="15" t="s">
        <v>30</v>
      </c>
      <c r="B17" s="16" t="s">
        <v>31</v>
      </c>
      <c r="C17" s="17" t="s">
        <v>174</v>
      </c>
      <c r="D17" s="18">
        <v>94730</v>
      </c>
      <c r="E17" s="19" t="e">
        <f>+SFH!#REF!</f>
        <v>#REF!</v>
      </c>
      <c r="F17" s="3" t="e">
        <f>+SFH!#REF!</f>
        <v>#REF!</v>
      </c>
      <c r="G17" s="3" t="e">
        <f>+SFH!#REF!</f>
        <v>#REF!</v>
      </c>
      <c r="H17" s="20" t="e">
        <f>+SFH!#REF!</f>
        <v>#REF!</v>
      </c>
      <c r="J17" s="22" t="e">
        <f t="shared" si="0"/>
        <v>#REF!</v>
      </c>
      <c r="K17" s="22" t="e">
        <f t="shared" si="1"/>
        <v>#REF!</v>
      </c>
      <c r="L17" s="22" t="e">
        <f t="shared" si="2"/>
        <v>#REF!</v>
      </c>
      <c r="M17" s="22" t="e">
        <f t="shared" si="3"/>
        <v>#REF!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23"/>
      <c r="AZ17" s="23"/>
      <c r="BA17" s="23"/>
      <c r="BB17" s="23"/>
    </row>
    <row r="18" spans="1:54" ht="13.5" customHeight="1" hidden="1">
      <c r="A18" s="16" t="s">
        <v>177</v>
      </c>
      <c r="B18" s="16" t="s">
        <v>178</v>
      </c>
      <c r="C18" s="17" t="s">
        <v>174</v>
      </c>
      <c r="D18" s="24">
        <v>0</v>
      </c>
      <c r="E18" s="19"/>
      <c r="F18" s="3"/>
      <c r="G18" s="3"/>
      <c r="H18" s="20"/>
      <c r="J18" s="22">
        <f t="shared" si="0"/>
        <v>0</v>
      </c>
      <c r="K18" s="22">
        <f t="shared" si="1"/>
        <v>0</v>
      </c>
      <c r="L18" s="22">
        <f t="shared" si="2"/>
        <v>0</v>
      </c>
      <c r="M18" s="22">
        <f t="shared" si="3"/>
        <v>0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23"/>
      <c r="AZ18" s="23"/>
      <c r="BA18" s="23"/>
      <c r="BB18" s="23"/>
    </row>
    <row r="19" spans="1:54" ht="16.5" customHeight="1">
      <c r="A19" s="26" t="s">
        <v>52</v>
      </c>
      <c r="B19" s="15" t="s">
        <v>53</v>
      </c>
      <c r="C19" s="17" t="s">
        <v>174</v>
      </c>
      <c r="D19" s="18">
        <v>725117</v>
      </c>
      <c r="E19" s="19" t="e">
        <f>+SFH!#REF!</f>
        <v>#REF!</v>
      </c>
      <c r="F19" s="3" t="e">
        <f>+SFH!#REF!</f>
        <v>#REF!</v>
      </c>
      <c r="G19" s="3" t="e">
        <f>+SFH!#REF!</f>
        <v>#REF!</v>
      </c>
      <c r="H19" s="20" t="e">
        <f>+SFH!#REF!</f>
        <v>#REF!</v>
      </c>
      <c r="J19" s="22" t="e">
        <f t="shared" si="0"/>
        <v>#REF!</v>
      </c>
      <c r="K19" s="22" t="e">
        <f t="shared" si="1"/>
        <v>#REF!</v>
      </c>
      <c r="L19" s="22" t="e">
        <f t="shared" si="2"/>
        <v>#REF!</v>
      </c>
      <c r="M19" s="22" t="e">
        <f t="shared" si="3"/>
        <v>#REF!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23"/>
      <c r="AZ19" s="23"/>
      <c r="BA19" s="23"/>
      <c r="BB19" s="23"/>
    </row>
    <row r="20" spans="1:54" ht="16.5" customHeight="1">
      <c r="A20" s="26" t="s">
        <v>54</v>
      </c>
      <c r="B20" s="16" t="s">
        <v>55</v>
      </c>
      <c r="C20" s="17" t="s">
        <v>174</v>
      </c>
      <c r="D20" s="18">
        <v>749691</v>
      </c>
      <c r="E20" s="19" t="e">
        <f>+SFH!#REF!</f>
        <v>#REF!</v>
      </c>
      <c r="F20" s="3" t="e">
        <f>+SFH!#REF!</f>
        <v>#REF!</v>
      </c>
      <c r="G20" s="3" t="e">
        <f>+SFH!#REF!</f>
        <v>#REF!</v>
      </c>
      <c r="H20" s="20" t="e">
        <f>+SFH!#REF!</f>
        <v>#REF!</v>
      </c>
      <c r="J20" s="22" t="e">
        <f t="shared" si="0"/>
        <v>#REF!</v>
      </c>
      <c r="K20" s="22" t="e">
        <f t="shared" si="1"/>
        <v>#REF!</v>
      </c>
      <c r="L20" s="22" t="e">
        <f t="shared" si="2"/>
        <v>#REF!</v>
      </c>
      <c r="M20" s="22" t="e">
        <f t="shared" si="3"/>
        <v>#REF!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23"/>
      <c r="AZ20" s="23"/>
      <c r="BA20" s="23"/>
      <c r="BB20" s="23"/>
    </row>
    <row r="21" spans="1:54" ht="16.5" customHeight="1">
      <c r="A21" s="26" t="s">
        <v>56</v>
      </c>
      <c r="B21" s="16" t="s">
        <v>57</v>
      </c>
      <c r="C21" s="17" t="s">
        <v>174</v>
      </c>
      <c r="D21" s="18">
        <v>115866</v>
      </c>
      <c r="E21" s="19" t="e">
        <f>+SFH!#REF!</f>
        <v>#REF!</v>
      </c>
      <c r="F21" s="3" t="e">
        <f>+SFH!#REF!</f>
        <v>#REF!</v>
      </c>
      <c r="G21" s="3" t="e">
        <f>+SFH!#REF!</f>
        <v>#REF!</v>
      </c>
      <c r="H21" s="20" t="e">
        <f>+SFH!#REF!</f>
        <v>#REF!</v>
      </c>
      <c r="J21" s="22" t="e">
        <f t="shared" si="0"/>
        <v>#REF!</v>
      </c>
      <c r="K21" s="22" t="e">
        <f t="shared" si="1"/>
        <v>#REF!</v>
      </c>
      <c r="L21" s="22" t="e">
        <f t="shared" si="2"/>
        <v>#REF!</v>
      </c>
      <c r="M21" s="22" t="e">
        <f t="shared" si="3"/>
        <v>#REF!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23"/>
      <c r="AZ21" s="23"/>
      <c r="BA21" s="23"/>
      <c r="BB21" s="23"/>
    </row>
    <row r="22" spans="1:54" ht="16.5" customHeight="1">
      <c r="A22" s="16" t="s">
        <v>58</v>
      </c>
      <c r="B22" s="15" t="s">
        <v>59</v>
      </c>
      <c r="C22" s="17" t="s">
        <v>174</v>
      </c>
      <c r="D22" s="18">
        <v>135618</v>
      </c>
      <c r="E22" s="19" t="e">
        <f>+SFH!#REF!</f>
        <v>#REF!</v>
      </c>
      <c r="F22" s="3" t="e">
        <f>+SFH!#REF!</f>
        <v>#REF!</v>
      </c>
      <c r="G22" s="3" t="e">
        <f>+SFH!#REF!</f>
        <v>#REF!</v>
      </c>
      <c r="H22" s="20" t="e">
        <f>+SFH!#REF!</f>
        <v>#REF!</v>
      </c>
      <c r="J22" s="22" t="e">
        <f t="shared" si="0"/>
        <v>#REF!</v>
      </c>
      <c r="K22" s="22" t="e">
        <f t="shared" si="1"/>
        <v>#REF!</v>
      </c>
      <c r="L22" s="22" t="e">
        <f t="shared" si="2"/>
        <v>#REF!</v>
      </c>
      <c r="M22" s="22" t="e">
        <f t="shared" si="3"/>
        <v>#REF!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23"/>
      <c r="AZ22" s="23"/>
      <c r="BA22" s="23"/>
      <c r="BB22" s="23"/>
    </row>
    <row r="23" spans="1:54" ht="16.5" customHeight="1">
      <c r="A23" s="16" t="s">
        <v>60</v>
      </c>
      <c r="B23" s="15" t="s">
        <v>61</v>
      </c>
      <c r="C23" s="17" t="s">
        <v>174</v>
      </c>
      <c r="D23" s="18">
        <v>119333</v>
      </c>
      <c r="E23" s="19" t="e">
        <f>+SFH!#REF!</f>
        <v>#REF!</v>
      </c>
      <c r="F23" s="3" t="e">
        <f>+SFH!#REF!</f>
        <v>#REF!</v>
      </c>
      <c r="G23" s="3" t="e">
        <f>+SFH!#REF!</f>
        <v>#REF!</v>
      </c>
      <c r="H23" s="20" t="e">
        <f>+SFH!#REF!</f>
        <v>#REF!</v>
      </c>
      <c r="J23" s="22" t="e">
        <f t="shared" si="0"/>
        <v>#REF!</v>
      </c>
      <c r="K23" s="22" t="e">
        <f t="shared" si="1"/>
        <v>#REF!</v>
      </c>
      <c r="L23" s="22" t="e">
        <f t="shared" si="2"/>
        <v>#REF!</v>
      </c>
      <c r="M23" s="22" t="e">
        <f t="shared" si="3"/>
        <v>#REF!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23"/>
      <c r="AZ23" s="23"/>
      <c r="BA23" s="23"/>
      <c r="BB23" s="23"/>
    </row>
    <row r="24" spans="1:54" ht="16.5" customHeight="1">
      <c r="A24" s="16" t="s">
        <v>62</v>
      </c>
      <c r="B24" s="16" t="s">
        <v>63</v>
      </c>
      <c r="C24" s="17" t="s">
        <v>174</v>
      </c>
      <c r="D24" s="18">
        <v>99210</v>
      </c>
      <c r="E24" s="19" t="e">
        <f>+SFH!#REF!</f>
        <v>#REF!</v>
      </c>
      <c r="F24" s="3" t="e">
        <f>+SFH!#REF!</f>
        <v>#REF!</v>
      </c>
      <c r="G24" s="3" t="e">
        <f>+SFH!#REF!</f>
        <v>#REF!</v>
      </c>
      <c r="H24" s="20" t="e">
        <f>+SFH!#REF!</f>
        <v>#REF!</v>
      </c>
      <c r="J24" s="22" t="e">
        <f t="shared" si="0"/>
        <v>#REF!</v>
      </c>
      <c r="K24" s="22" t="e">
        <f t="shared" si="1"/>
        <v>#REF!</v>
      </c>
      <c r="L24" s="22" t="e">
        <f t="shared" si="2"/>
        <v>#REF!</v>
      </c>
      <c r="M24" s="22" t="e">
        <f t="shared" si="3"/>
        <v>#REF!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23"/>
      <c r="AZ24" s="23"/>
      <c r="BA24" s="23"/>
      <c r="BB24" s="23"/>
    </row>
    <row r="25" spans="1:54" ht="16.5" customHeight="1">
      <c r="A25" s="16" t="s">
        <v>64</v>
      </c>
      <c r="B25" s="16" t="s">
        <v>65</v>
      </c>
      <c r="C25" s="17" t="s">
        <v>174</v>
      </c>
      <c r="D25" s="18">
        <v>112743</v>
      </c>
      <c r="E25" s="19" t="e">
        <f>+SFH!#REF!</f>
        <v>#REF!</v>
      </c>
      <c r="F25" s="3" t="e">
        <f>+SFH!#REF!</f>
        <v>#REF!</v>
      </c>
      <c r="G25" s="3" t="e">
        <f>+SFH!#REF!</f>
        <v>#REF!</v>
      </c>
      <c r="H25" s="20" t="e">
        <f>+SFH!#REF!</f>
        <v>#REF!</v>
      </c>
      <c r="J25" s="22" t="e">
        <f t="shared" si="0"/>
        <v>#REF!</v>
      </c>
      <c r="K25" s="22" t="e">
        <f t="shared" si="1"/>
        <v>#REF!</v>
      </c>
      <c r="L25" s="22" t="e">
        <f t="shared" si="2"/>
        <v>#REF!</v>
      </c>
      <c r="M25" s="22" t="e">
        <f t="shared" si="3"/>
        <v>#REF!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23"/>
      <c r="AZ25" s="23"/>
      <c r="BA25" s="23"/>
      <c r="BB25" s="23"/>
    </row>
    <row r="26" spans="1:54" ht="16.5" customHeight="1">
      <c r="A26" s="16" t="s">
        <v>66</v>
      </c>
      <c r="B26" s="16" t="s">
        <v>67</v>
      </c>
      <c r="C26" s="17" t="s">
        <v>174</v>
      </c>
      <c r="D26" s="18">
        <v>83634</v>
      </c>
      <c r="E26" s="19" t="e">
        <f>+SFH!#REF!</f>
        <v>#REF!</v>
      </c>
      <c r="F26" s="3" t="e">
        <f>+SFH!#REF!</f>
        <v>#REF!</v>
      </c>
      <c r="G26" s="3" t="e">
        <f>+SFH!#REF!</f>
        <v>#REF!</v>
      </c>
      <c r="H26" s="20" t="e">
        <f>+SFH!#REF!</f>
        <v>#REF!</v>
      </c>
      <c r="J26" s="22" t="e">
        <f t="shared" si="0"/>
        <v>#REF!</v>
      </c>
      <c r="K26" s="22" t="e">
        <f t="shared" si="1"/>
        <v>#REF!</v>
      </c>
      <c r="L26" s="22" t="e">
        <f t="shared" si="2"/>
        <v>#REF!</v>
      </c>
      <c r="M26" s="22" t="e">
        <f t="shared" si="3"/>
        <v>#REF!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23"/>
      <c r="AZ26" s="23"/>
      <c r="BA26" s="23"/>
      <c r="BB26" s="23"/>
    </row>
    <row r="27" spans="1:54" ht="16.5" customHeight="1">
      <c r="A27" s="16" t="s">
        <v>68</v>
      </c>
      <c r="B27" s="16" t="s">
        <v>69</v>
      </c>
      <c r="C27" s="17" t="s">
        <v>174</v>
      </c>
      <c r="D27" s="18">
        <v>191475</v>
      </c>
      <c r="E27" s="19" t="e">
        <f>+SFH!#REF!</f>
        <v>#REF!</v>
      </c>
      <c r="F27" s="3" t="e">
        <f>+SFH!#REF!</f>
        <v>#REF!</v>
      </c>
      <c r="G27" s="3" t="e">
        <f>+SFH!#REF!</f>
        <v>#REF!</v>
      </c>
      <c r="H27" s="20" t="e">
        <f>+SFH!#REF!</f>
        <v>#REF!</v>
      </c>
      <c r="J27" s="22" t="e">
        <f t="shared" si="0"/>
        <v>#REF!</v>
      </c>
      <c r="K27" s="22" t="e">
        <f t="shared" si="1"/>
        <v>#REF!</v>
      </c>
      <c r="L27" s="22" t="e">
        <f t="shared" si="2"/>
        <v>#REF!</v>
      </c>
      <c r="M27" s="22" t="e">
        <f t="shared" si="3"/>
        <v>#REF!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23"/>
      <c r="AZ27" s="23"/>
      <c r="BA27" s="23"/>
      <c r="BB27" s="23"/>
    </row>
    <row r="28" spans="1:54" ht="16.5" customHeight="1">
      <c r="A28" s="16" t="s">
        <v>70</v>
      </c>
      <c r="B28" s="16" t="s">
        <v>71</v>
      </c>
      <c r="C28" s="17" t="s">
        <v>174</v>
      </c>
      <c r="D28" s="18">
        <v>403536</v>
      </c>
      <c r="E28" s="19" t="e">
        <f>+SFH!#REF!</f>
        <v>#REF!</v>
      </c>
      <c r="F28" s="3" t="e">
        <f>+SFH!#REF!</f>
        <v>#REF!</v>
      </c>
      <c r="G28" s="3" t="e">
        <f>+SFH!#REF!</f>
        <v>#REF!</v>
      </c>
      <c r="H28" s="20" t="e">
        <f>+SFH!#REF!</f>
        <v>#REF!</v>
      </c>
      <c r="J28" s="22" t="e">
        <f t="shared" si="0"/>
        <v>#REF!</v>
      </c>
      <c r="K28" s="22" t="e">
        <f t="shared" si="1"/>
        <v>#REF!</v>
      </c>
      <c r="L28" s="22" t="e">
        <f t="shared" si="2"/>
        <v>#REF!</v>
      </c>
      <c r="M28" s="22" t="e">
        <f t="shared" si="3"/>
        <v>#REF!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23"/>
      <c r="AZ28" s="23"/>
      <c r="BA28" s="23"/>
      <c r="BB28" s="23"/>
    </row>
    <row r="29" spans="1:54" ht="16.5" customHeight="1">
      <c r="A29" s="16" t="s">
        <v>72</v>
      </c>
      <c r="B29" s="16" t="s">
        <v>73</v>
      </c>
      <c r="C29" s="17" t="s">
        <v>174</v>
      </c>
      <c r="D29" s="18">
        <v>67095</v>
      </c>
      <c r="E29" s="19" t="e">
        <f>+SFH!#REF!</f>
        <v>#REF!</v>
      </c>
      <c r="F29" s="3" t="e">
        <f>+SFH!#REF!</f>
        <v>#REF!</v>
      </c>
      <c r="G29" s="3" t="e">
        <f>+SFH!#REF!</f>
        <v>#REF!</v>
      </c>
      <c r="H29" s="20" t="e">
        <f>+SFH!#REF!</f>
        <v>#REF!</v>
      </c>
      <c r="J29" s="22" t="e">
        <f t="shared" si="0"/>
        <v>#REF!</v>
      </c>
      <c r="K29" s="22" t="e">
        <f t="shared" si="1"/>
        <v>#REF!</v>
      </c>
      <c r="L29" s="22" t="e">
        <f t="shared" si="2"/>
        <v>#REF!</v>
      </c>
      <c r="M29" s="22" t="e">
        <f t="shared" si="3"/>
        <v>#REF!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23"/>
      <c r="AZ29" s="23"/>
      <c r="BA29" s="23"/>
      <c r="BB29" s="23"/>
    </row>
    <row r="30" spans="1:54" ht="19.5" customHeight="1" hidden="1">
      <c r="A30" s="16" t="s">
        <v>179</v>
      </c>
      <c r="B30" s="16" t="s">
        <v>180</v>
      </c>
      <c r="C30" s="17" t="s">
        <v>174</v>
      </c>
      <c r="D30" s="24">
        <v>0</v>
      </c>
      <c r="E30" s="19"/>
      <c r="F30" s="3"/>
      <c r="G30" s="3"/>
      <c r="H30" s="20"/>
      <c r="J30" s="22">
        <f t="shared" si="0"/>
        <v>0</v>
      </c>
      <c r="K30" s="22">
        <f t="shared" si="1"/>
        <v>0</v>
      </c>
      <c r="L30" s="22">
        <f t="shared" si="2"/>
        <v>0</v>
      </c>
      <c r="M30" s="22">
        <f t="shared" si="3"/>
        <v>0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23"/>
      <c r="AZ30" s="23"/>
      <c r="BA30" s="23"/>
      <c r="BB30" s="23"/>
    </row>
    <row r="31" spans="1:54" ht="26.25" customHeight="1">
      <c r="A31" s="16" t="s">
        <v>32</v>
      </c>
      <c r="B31" s="16" t="s">
        <v>33</v>
      </c>
      <c r="C31" s="17" t="s">
        <v>174</v>
      </c>
      <c r="D31" s="18">
        <v>505736</v>
      </c>
      <c r="E31" s="19" t="e">
        <f>+SFH!#REF!</f>
        <v>#REF!</v>
      </c>
      <c r="F31" s="3" t="e">
        <f>+SFH!#REF!</f>
        <v>#REF!</v>
      </c>
      <c r="G31" s="3" t="e">
        <f>+SFH!#REF!</f>
        <v>#REF!</v>
      </c>
      <c r="H31" s="20" t="e">
        <f>+SFH!#REF!</f>
        <v>#REF!</v>
      </c>
      <c r="J31" s="22" t="e">
        <f t="shared" si="0"/>
        <v>#REF!</v>
      </c>
      <c r="K31" s="22" t="e">
        <f t="shared" si="1"/>
        <v>#REF!</v>
      </c>
      <c r="L31" s="22" t="e">
        <f t="shared" si="2"/>
        <v>#REF!</v>
      </c>
      <c r="M31" s="22" t="e">
        <f t="shared" si="3"/>
        <v>#REF!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23"/>
      <c r="AZ31" s="23"/>
      <c r="BA31" s="23"/>
      <c r="BB31" s="23"/>
    </row>
    <row r="32" spans="1:54" ht="26.25" customHeight="1">
      <c r="A32" s="16" t="s">
        <v>34</v>
      </c>
      <c r="B32" s="16" t="s">
        <v>181</v>
      </c>
      <c r="C32" s="17" t="s">
        <v>174</v>
      </c>
      <c r="D32" s="18">
        <v>627796</v>
      </c>
      <c r="E32" s="19" t="e">
        <f>+SFH!#REF!</f>
        <v>#REF!</v>
      </c>
      <c r="F32" s="3" t="e">
        <f>+SFH!#REF!</f>
        <v>#REF!</v>
      </c>
      <c r="G32" s="3" t="e">
        <f>+SFH!#REF!</f>
        <v>#REF!</v>
      </c>
      <c r="H32" s="20" t="e">
        <f>+SFH!#REF!</f>
        <v>#REF!</v>
      </c>
      <c r="J32" s="22" t="e">
        <f t="shared" si="0"/>
        <v>#REF!</v>
      </c>
      <c r="K32" s="22" t="e">
        <f t="shared" si="1"/>
        <v>#REF!</v>
      </c>
      <c r="L32" s="22" t="e">
        <f t="shared" si="2"/>
        <v>#REF!</v>
      </c>
      <c r="M32" s="22" t="e">
        <f t="shared" si="3"/>
        <v>#REF!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23"/>
      <c r="AZ32" s="23"/>
      <c r="BA32" s="23"/>
      <c r="BB32" s="23"/>
    </row>
    <row r="33" spans="1:54" ht="31.5" customHeight="1">
      <c r="A33" s="16" t="s">
        <v>36</v>
      </c>
      <c r="B33" s="16" t="s">
        <v>37</v>
      </c>
      <c r="C33" s="17" t="s">
        <v>174</v>
      </c>
      <c r="D33" s="18">
        <v>10802990</v>
      </c>
      <c r="E33" s="19" t="e">
        <f>+SFH!#REF!</f>
        <v>#REF!</v>
      </c>
      <c r="F33" s="3" t="e">
        <f>+SFH!#REF!</f>
        <v>#REF!</v>
      </c>
      <c r="G33" s="3" t="e">
        <f>+SFH!#REF!</f>
        <v>#REF!</v>
      </c>
      <c r="H33" s="20" t="e">
        <f>+SFH!#REF!</f>
        <v>#REF!</v>
      </c>
      <c r="J33" s="22" t="e">
        <f t="shared" si="0"/>
        <v>#REF!</v>
      </c>
      <c r="K33" s="22" t="e">
        <f t="shared" si="1"/>
        <v>#REF!</v>
      </c>
      <c r="L33" s="22" t="e">
        <f t="shared" si="2"/>
        <v>#REF!</v>
      </c>
      <c r="M33" s="22" t="e">
        <f t="shared" si="3"/>
        <v>#REF!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23"/>
      <c r="AZ33" s="23"/>
      <c r="BA33" s="23"/>
      <c r="BB33" s="23"/>
    </row>
    <row r="34" spans="1:54" ht="27.75" customHeight="1">
      <c r="A34" s="16" t="s">
        <v>38</v>
      </c>
      <c r="B34" s="16" t="s">
        <v>204</v>
      </c>
      <c r="C34" s="17" t="s">
        <v>174</v>
      </c>
      <c r="D34" s="18">
        <v>5435819</v>
      </c>
      <c r="E34" s="19" t="e">
        <f>+SFH!#REF!</f>
        <v>#REF!</v>
      </c>
      <c r="F34" s="3" t="e">
        <f>+SFH!#REF!</f>
        <v>#REF!</v>
      </c>
      <c r="G34" s="3" t="e">
        <f>+SFH!#REF!</f>
        <v>#REF!</v>
      </c>
      <c r="H34" s="20" t="e">
        <f>+SFH!#REF!</f>
        <v>#REF!</v>
      </c>
      <c r="J34" s="22" t="e">
        <f t="shared" si="0"/>
        <v>#REF!</v>
      </c>
      <c r="K34" s="22" t="e">
        <f t="shared" si="1"/>
        <v>#REF!</v>
      </c>
      <c r="L34" s="22" t="e">
        <f t="shared" si="2"/>
        <v>#REF!</v>
      </c>
      <c r="M34" s="22" t="e">
        <f t="shared" si="3"/>
        <v>#REF!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23"/>
      <c r="AZ34" s="23"/>
      <c r="BA34" s="23"/>
      <c r="BB34" s="23"/>
    </row>
    <row r="35" spans="1:54" ht="22.5" customHeight="1">
      <c r="A35" s="16" t="s">
        <v>40</v>
      </c>
      <c r="B35" s="16" t="s">
        <v>205</v>
      </c>
      <c r="C35" s="17" t="s">
        <v>174</v>
      </c>
      <c r="D35" s="18">
        <v>19109790</v>
      </c>
      <c r="E35" s="19" t="e">
        <f>+SFH!#REF!</f>
        <v>#REF!</v>
      </c>
      <c r="F35" s="3" t="e">
        <f>+SFH!#REF!</f>
        <v>#REF!</v>
      </c>
      <c r="G35" s="3" t="e">
        <f>+SFH!#REF!</f>
        <v>#REF!</v>
      </c>
      <c r="H35" s="20" t="e">
        <f>+SFH!#REF!</f>
        <v>#REF!</v>
      </c>
      <c r="J35" s="22" t="e">
        <f aca="true" t="shared" si="4" ref="J35:J66">+E35*$D35</f>
        <v>#REF!</v>
      </c>
      <c r="K35" s="22" t="e">
        <f aca="true" t="shared" si="5" ref="K35:K66">+F35*$D35</f>
        <v>#REF!</v>
      </c>
      <c r="L35" s="22" t="e">
        <f aca="true" t="shared" si="6" ref="L35:L66">+G35*$D35</f>
        <v>#REF!</v>
      </c>
      <c r="M35" s="22" t="e">
        <f aca="true" t="shared" si="7" ref="M35:M66">+H35*$D35</f>
        <v>#REF!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23"/>
      <c r="AZ35" s="23"/>
      <c r="BA35" s="23"/>
      <c r="BB35" s="23"/>
    </row>
    <row r="36" spans="1:54" ht="20.25" customHeight="1" hidden="1">
      <c r="A36" s="16" t="s">
        <v>182</v>
      </c>
      <c r="B36" s="16" t="s">
        <v>183</v>
      </c>
      <c r="C36" s="17" t="s">
        <v>174</v>
      </c>
      <c r="D36" s="24">
        <v>59741</v>
      </c>
      <c r="E36" s="19"/>
      <c r="F36" s="3"/>
      <c r="G36" s="3"/>
      <c r="H36" s="20"/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23"/>
      <c r="AZ36" s="23"/>
      <c r="BA36" s="23"/>
      <c r="BB36" s="23"/>
    </row>
    <row r="37" spans="1:54" ht="16.5" customHeight="1">
      <c r="A37" s="16" t="s">
        <v>42</v>
      </c>
      <c r="B37" s="16" t="s">
        <v>43</v>
      </c>
      <c r="C37" s="17" t="s">
        <v>174</v>
      </c>
      <c r="D37" s="18">
        <v>49551</v>
      </c>
      <c r="E37" s="19" t="e">
        <f>+SFH!#REF!</f>
        <v>#REF!</v>
      </c>
      <c r="F37" s="3" t="e">
        <f>+SFH!#REF!</f>
        <v>#REF!</v>
      </c>
      <c r="G37" s="3" t="e">
        <f>+SFH!#REF!</f>
        <v>#REF!</v>
      </c>
      <c r="H37" s="20" t="e">
        <f>+SFH!#REF!</f>
        <v>#REF!</v>
      </c>
      <c r="J37" s="22" t="e">
        <f t="shared" si="4"/>
        <v>#REF!</v>
      </c>
      <c r="K37" s="22" t="e">
        <f t="shared" si="5"/>
        <v>#REF!</v>
      </c>
      <c r="L37" s="22" t="e">
        <f t="shared" si="6"/>
        <v>#REF!</v>
      </c>
      <c r="M37" s="22" t="e">
        <f t="shared" si="7"/>
        <v>#REF!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23"/>
      <c r="AZ37" s="23"/>
      <c r="BA37" s="23"/>
      <c r="BB37" s="23"/>
    </row>
    <row r="38" spans="1:54" ht="16.5" customHeight="1">
      <c r="A38" s="16" t="s">
        <v>184</v>
      </c>
      <c r="B38" s="16" t="s">
        <v>185</v>
      </c>
      <c r="C38" s="17" t="s">
        <v>174</v>
      </c>
      <c r="D38" s="18">
        <v>125145</v>
      </c>
      <c r="E38" s="19"/>
      <c r="F38" s="3"/>
      <c r="G38" s="3"/>
      <c r="H38" s="20"/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23"/>
      <c r="AZ38" s="23"/>
      <c r="BA38" s="23"/>
      <c r="BB38" s="23"/>
    </row>
    <row r="39" spans="1:54" ht="16.5" customHeight="1">
      <c r="A39" s="16" t="s">
        <v>44</v>
      </c>
      <c r="B39" s="16" t="s">
        <v>45</v>
      </c>
      <c r="C39" s="17" t="s">
        <v>174</v>
      </c>
      <c r="D39" s="18">
        <v>182688</v>
      </c>
      <c r="E39" s="19" t="e">
        <f>+SFH!#REF!</f>
        <v>#REF!</v>
      </c>
      <c r="F39" s="3" t="e">
        <f>+SFH!#REF!</f>
        <v>#REF!</v>
      </c>
      <c r="G39" s="3" t="e">
        <f>+SFH!#REF!</f>
        <v>#REF!</v>
      </c>
      <c r="H39" s="20" t="e">
        <f>+SFH!#REF!</f>
        <v>#REF!</v>
      </c>
      <c r="J39" s="22" t="e">
        <f t="shared" si="4"/>
        <v>#REF!</v>
      </c>
      <c r="K39" s="22" t="e">
        <f t="shared" si="5"/>
        <v>#REF!</v>
      </c>
      <c r="L39" s="22" t="e">
        <f t="shared" si="6"/>
        <v>#REF!</v>
      </c>
      <c r="M39" s="22" t="e">
        <f t="shared" si="7"/>
        <v>#REF!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23"/>
      <c r="AZ39" s="23"/>
      <c r="BA39" s="23"/>
      <c r="BB39" s="23"/>
    </row>
    <row r="40" spans="1:54" ht="16.5" customHeight="1">
      <c r="A40" s="16" t="s">
        <v>46</v>
      </c>
      <c r="B40" s="16" t="s">
        <v>47</v>
      </c>
      <c r="C40" s="17" t="s">
        <v>174</v>
      </c>
      <c r="D40" s="18">
        <v>98082</v>
      </c>
      <c r="E40" s="19" t="e">
        <f>+SFH!#REF!</f>
        <v>#REF!</v>
      </c>
      <c r="F40" s="3" t="e">
        <f>+SFH!#REF!</f>
        <v>#REF!</v>
      </c>
      <c r="G40" s="3" t="e">
        <f>+SFH!#REF!</f>
        <v>#REF!</v>
      </c>
      <c r="H40" s="20" t="e">
        <f>+SFH!#REF!</f>
        <v>#REF!</v>
      </c>
      <c r="J40" s="22" t="e">
        <f t="shared" si="4"/>
        <v>#REF!</v>
      </c>
      <c r="K40" s="22" t="e">
        <f t="shared" si="5"/>
        <v>#REF!</v>
      </c>
      <c r="L40" s="22" t="e">
        <f t="shared" si="6"/>
        <v>#REF!</v>
      </c>
      <c r="M40" s="22" t="e">
        <f t="shared" si="7"/>
        <v>#REF!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23"/>
      <c r="AZ40" s="23"/>
      <c r="BA40" s="23"/>
      <c r="BB40" s="23"/>
    </row>
    <row r="41" spans="1:54" ht="16.5" customHeight="1">
      <c r="A41" s="16" t="s">
        <v>48</v>
      </c>
      <c r="B41" s="16" t="s">
        <v>49</v>
      </c>
      <c r="C41" s="17" t="s">
        <v>174</v>
      </c>
      <c r="D41" s="18">
        <v>112677</v>
      </c>
      <c r="E41" s="19" t="e">
        <f>+SFH!#REF!</f>
        <v>#REF!</v>
      </c>
      <c r="F41" s="3" t="e">
        <f>+SFH!#REF!</f>
        <v>#REF!</v>
      </c>
      <c r="G41" s="3" t="e">
        <f>+SFH!#REF!</f>
        <v>#REF!</v>
      </c>
      <c r="H41" s="20" t="e">
        <f>+SFH!#REF!</f>
        <v>#REF!</v>
      </c>
      <c r="J41" s="22" t="e">
        <f t="shared" si="4"/>
        <v>#REF!</v>
      </c>
      <c r="K41" s="22" t="e">
        <f t="shared" si="5"/>
        <v>#REF!</v>
      </c>
      <c r="L41" s="22" t="e">
        <f t="shared" si="6"/>
        <v>#REF!</v>
      </c>
      <c r="M41" s="27" t="e">
        <f t="shared" si="7"/>
        <v>#REF!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23"/>
      <c r="AZ41" s="23"/>
      <c r="BA41" s="23"/>
      <c r="BB41" s="23"/>
    </row>
    <row r="42" spans="1:54" ht="16.5" customHeight="1">
      <c r="A42" s="16" t="s">
        <v>50</v>
      </c>
      <c r="B42" s="15" t="s">
        <v>51</v>
      </c>
      <c r="C42" s="17" t="s">
        <v>174</v>
      </c>
      <c r="D42" s="18">
        <v>102936</v>
      </c>
      <c r="E42" s="19" t="e">
        <f>+SFH!#REF!</f>
        <v>#REF!</v>
      </c>
      <c r="F42" s="3" t="e">
        <f>+SFH!#REF!</f>
        <v>#REF!</v>
      </c>
      <c r="G42" s="3" t="e">
        <f>+SFH!#REF!</f>
        <v>#REF!</v>
      </c>
      <c r="H42" s="20" t="e">
        <f>+SFH!#REF!</f>
        <v>#REF!</v>
      </c>
      <c r="J42" s="22" t="e">
        <f t="shared" si="4"/>
        <v>#REF!</v>
      </c>
      <c r="K42" s="22" t="e">
        <f t="shared" si="5"/>
        <v>#REF!</v>
      </c>
      <c r="L42" s="22" t="e">
        <f t="shared" si="6"/>
        <v>#REF!</v>
      </c>
      <c r="M42" s="22" t="e">
        <f t="shared" si="7"/>
        <v>#REF!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23"/>
      <c r="AZ42" s="23"/>
      <c r="BA42" s="23"/>
      <c r="BB42" s="23"/>
    </row>
    <row r="43" spans="1:54" ht="13.5" customHeight="1" hidden="1">
      <c r="A43" s="16" t="s">
        <v>74</v>
      </c>
      <c r="B43" s="16" t="s">
        <v>75</v>
      </c>
      <c r="C43" s="17" t="s">
        <v>174</v>
      </c>
      <c r="D43" s="24">
        <v>497004</v>
      </c>
      <c r="E43" s="19"/>
      <c r="F43" s="3"/>
      <c r="G43" s="3"/>
      <c r="H43" s="20"/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23"/>
      <c r="AZ43" s="23"/>
      <c r="BA43" s="23"/>
      <c r="BB43" s="23"/>
    </row>
    <row r="44" spans="1:54" ht="18" customHeight="1" hidden="1">
      <c r="A44" s="16" t="s">
        <v>186</v>
      </c>
      <c r="B44" s="16" t="s">
        <v>187</v>
      </c>
      <c r="C44" s="17" t="s">
        <v>174</v>
      </c>
      <c r="D44" s="24">
        <v>0</v>
      </c>
      <c r="E44" s="19"/>
      <c r="F44" s="3"/>
      <c r="G44" s="3"/>
      <c r="H44" s="20"/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23"/>
      <c r="AZ44" s="23"/>
      <c r="BA44" s="23"/>
      <c r="BB44" s="23"/>
    </row>
    <row r="45" spans="1:54" ht="16.5" customHeight="1">
      <c r="A45" s="16" t="s">
        <v>76</v>
      </c>
      <c r="B45" s="16" t="s">
        <v>77</v>
      </c>
      <c r="C45" s="17" t="s">
        <v>174</v>
      </c>
      <c r="D45" s="18">
        <v>52529</v>
      </c>
      <c r="E45" s="19" t="e">
        <f>+SFH!#REF!</f>
        <v>#REF!</v>
      </c>
      <c r="F45" s="3" t="e">
        <f>+SFH!#REF!</f>
        <v>#REF!</v>
      </c>
      <c r="G45" s="3" t="e">
        <f>+SFH!#REF!</f>
        <v>#REF!</v>
      </c>
      <c r="H45" s="20" t="e">
        <f>+SFH!#REF!</f>
        <v>#REF!</v>
      </c>
      <c r="J45" s="22" t="e">
        <f t="shared" si="4"/>
        <v>#REF!</v>
      </c>
      <c r="K45" s="22" t="e">
        <f t="shared" si="5"/>
        <v>#REF!</v>
      </c>
      <c r="L45" s="22" t="e">
        <f t="shared" si="6"/>
        <v>#REF!</v>
      </c>
      <c r="M45" s="22" t="e">
        <f t="shared" si="7"/>
        <v>#REF!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23"/>
      <c r="AZ45" s="23"/>
      <c r="BA45" s="23"/>
      <c r="BB45" s="23"/>
    </row>
    <row r="46" spans="1:54" ht="16.5" customHeight="1">
      <c r="A46" s="16" t="s">
        <v>78</v>
      </c>
      <c r="B46" s="16" t="s">
        <v>79</v>
      </c>
      <c r="C46" s="17" t="s">
        <v>174</v>
      </c>
      <c r="D46" s="18">
        <v>46558</v>
      </c>
      <c r="E46" s="19" t="e">
        <f>+SFH!#REF!</f>
        <v>#REF!</v>
      </c>
      <c r="F46" s="3" t="e">
        <f>+SFH!#REF!</f>
        <v>#REF!</v>
      </c>
      <c r="G46" s="3" t="e">
        <f>+SFH!#REF!</f>
        <v>#REF!</v>
      </c>
      <c r="H46" s="20" t="e">
        <f>+SFH!#REF!</f>
        <v>#REF!</v>
      </c>
      <c r="J46" s="22" t="e">
        <f t="shared" si="4"/>
        <v>#REF!</v>
      </c>
      <c r="K46" s="22" t="e">
        <f t="shared" si="5"/>
        <v>#REF!</v>
      </c>
      <c r="L46" s="22" t="e">
        <f t="shared" si="6"/>
        <v>#REF!</v>
      </c>
      <c r="M46" s="22" t="e">
        <f t="shared" si="7"/>
        <v>#REF!</v>
      </c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23"/>
      <c r="AZ46" s="23"/>
      <c r="BA46" s="23"/>
      <c r="BB46" s="23"/>
    </row>
    <row r="47" spans="1:54" ht="16.5" customHeight="1">
      <c r="A47" s="16" t="s">
        <v>188</v>
      </c>
      <c r="B47" s="16" t="s">
        <v>189</v>
      </c>
      <c r="C47" s="17" t="s">
        <v>174</v>
      </c>
      <c r="D47" s="18">
        <v>583157</v>
      </c>
      <c r="E47" s="19"/>
      <c r="F47" s="3"/>
      <c r="G47" s="3"/>
      <c r="H47" s="20"/>
      <c r="J47" s="22">
        <f t="shared" si="4"/>
        <v>0</v>
      </c>
      <c r="K47" s="22">
        <f t="shared" si="5"/>
        <v>0</v>
      </c>
      <c r="L47" s="22">
        <f t="shared" si="6"/>
        <v>0</v>
      </c>
      <c r="M47" s="22">
        <f t="shared" si="7"/>
        <v>0</v>
      </c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23"/>
      <c r="AZ47" s="23"/>
      <c r="BA47" s="23"/>
      <c r="BB47" s="23"/>
    </row>
    <row r="48" spans="1:54" ht="16.5" customHeight="1">
      <c r="A48" s="16" t="s">
        <v>80</v>
      </c>
      <c r="B48" s="16" t="s">
        <v>81</v>
      </c>
      <c r="C48" s="17" t="s">
        <v>174</v>
      </c>
      <c r="D48" s="18">
        <v>583157</v>
      </c>
      <c r="E48" s="19" t="e">
        <f>+SFH!#REF!</f>
        <v>#REF!</v>
      </c>
      <c r="F48" s="3" t="e">
        <f>+SFH!#REF!</f>
        <v>#REF!</v>
      </c>
      <c r="G48" s="3" t="e">
        <f>+SFH!#REF!</f>
        <v>#REF!</v>
      </c>
      <c r="H48" s="20" t="e">
        <f>+SFH!#REF!</f>
        <v>#REF!</v>
      </c>
      <c r="J48" s="22" t="e">
        <f t="shared" si="4"/>
        <v>#REF!</v>
      </c>
      <c r="K48" s="22" t="e">
        <f t="shared" si="5"/>
        <v>#REF!</v>
      </c>
      <c r="L48" s="22" t="e">
        <f t="shared" si="6"/>
        <v>#REF!</v>
      </c>
      <c r="M48" s="22" t="e">
        <f t="shared" si="7"/>
        <v>#REF!</v>
      </c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23"/>
      <c r="AZ48" s="23"/>
      <c r="BA48" s="23"/>
      <c r="BB48" s="23"/>
    </row>
    <row r="49" spans="1:54" ht="16.5" customHeight="1">
      <c r="A49" s="16" t="s">
        <v>82</v>
      </c>
      <c r="B49" s="16" t="s">
        <v>83</v>
      </c>
      <c r="C49" s="17" t="s">
        <v>174</v>
      </c>
      <c r="D49" s="18">
        <v>283088</v>
      </c>
      <c r="E49" s="19" t="e">
        <f>+SFH!#REF!</f>
        <v>#REF!</v>
      </c>
      <c r="F49" s="3" t="e">
        <f>+SFH!#REF!</f>
        <v>#REF!</v>
      </c>
      <c r="G49" s="3" t="e">
        <f>+SFH!#REF!</f>
        <v>#REF!</v>
      </c>
      <c r="H49" s="20" t="e">
        <f>+SFH!#REF!</f>
        <v>#REF!</v>
      </c>
      <c r="J49" s="22" t="e">
        <f t="shared" si="4"/>
        <v>#REF!</v>
      </c>
      <c r="K49" s="22" t="e">
        <f t="shared" si="5"/>
        <v>#REF!</v>
      </c>
      <c r="L49" s="22" t="e">
        <f t="shared" si="6"/>
        <v>#REF!</v>
      </c>
      <c r="M49" s="22" t="e">
        <f t="shared" si="7"/>
        <v>#REF!</v>
      </c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23"/>
      <c r="AZ49" s="23"/>
      <c r="BA49" s="23"/>
      <c r="BB49" s="23"/>
    </row>
    <row r="50" spans="1:54" ht="16.5" customHeight="1" hidden="1">
      <c r="A50" s="16" t="s">
        <v>190</v>
      </c>
      <c r="B50" s="16" t="s">
        <v>191</v>
      </c>
      <c r="C50" s="17" t="s">
        <v>174</v>
      </c>
      <c r="D50" s="24">
        <v>339273.52</v>
      </c>
      <c r="E50" s="19"/>
      <c r="F50" s="3"/>
      <c r="G50" s="3"/>
      <c r="H50" s="20"/>
      <c r="J50" s="22">
        <f t="shared" si="4"/>
        <v>0</v>
      </c>
      <c r="K50" s="22">
        <f t="shared" si="5"/>
        <v>0</v>
      </c>
      <c r="L50" s="22">
        <f t="shared" si="6"/>
        <v>0</v>
      </c>
      <c r="M50" s="22">
        <f t="shared" si="7"/>
        <v>0</v>
      </c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23"/>
      <c r="AZ50" s="23"/>
      <c r="BA50" s="23"/>
      <c r="BB50" s="23"/>
    </row>
    <row r="51" spans="1:54" ht="16.5" customHeight="1">
      <c r="A51" s="16" t="s">
        <v>84</v>
      </c>
      <c r="B51" s="16" t="s">
        <v>85</v>
      </c>
      <c r="C51" s="17" t="s">
        <v>174</v>
      </c>
      <c r="D51" s="18">
        <v>452433</v>
      </c>
      <c r="E51" s="19" t="e">
        <f>+SFH!#REF!</f>
        <v>#REF!</v>
      </c>
      <c r="F51" s="3" t="e">
        <f>+SFH!#REF!</f>
        <v>#REF!</v>
      </c>
      <c r="G51" s="3" t="e">
        <f>+SFH!#REF!</f>
        <v>#REF!</v>
      </c>
      <c r="H51" s="20" t="e">
        <f>+SFH!#REF!</f>
        <v>#REF!</v>
      </c>
      <c r="J51" s="22" t="e">
        <f t="shared" si="4"/>
        <v>#REF!</v>
      </c>
      <c r="K51" s="22" t="e">
        <f t="shared" si="5"/>
        <v>#REF!</v>
      </c>
      <c r="L51" s="22" t="e">
        <f t="shared" si="6"/>
        <v>#REF!</v>
      </c>
      <c r="M51" s="22" t="e">
        <f t="shared" si="7"/>
        <v>#REF!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23"/>
      <c r="AZ51" s="23"/>
      <c r="BA51" s="23"/>
      <c r="BB51" s="23"/>
    </row>
    <row r="52" spans="1:54" ht="16.5" customHeight="1">
      <c r="A52" s="16" t="s">
        <v>86</v>
      </c>
      <c r="B52" s="16" t="s">
        <v>87</v>
      </c>
      <c r="C52" s="17" t="s">
        <v>174</v>
      </c>
      <c r="D52" s="18">
        <v>354800</v>
      </c>
      <c r="E52" s="19" t="e">
        <f>+SFH!#REF!</f>
        <v>#REF!</v>
      </c>
      <c r="F52" s="3" t="e">
        <f>+SFH!#REF!</f>
        <v>#REF!</v>
      </c>
      <c r="G52" s="3" t="e">
        <f>+SFH!#REF!</f>
        <v>#REF!</v>
      </c>
      <c r="H52" s="20" t="e">
        <f>+SFH!#REF!</f>
        <v>#REF!</v>
      </c>
      <c r="J52" s="22" t="e">
        <f t="shared" si="4"/>
        <v>#REF!</v>
      </c>
      <c r="K52" s="22" t="e">
        <f t="shared" si="5"/>
        <v>#REF!</v>
      </c>
      <c r="L52" s="22" t="e">
        <f t="shared" si="6"/>
        <v>#REF!</v>
      </c>
      <c r="M52" s="22" t="e">
        <f t="shared" si="7"/>
        <v>#REF!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23"/>
      <c r="AZ52" s="23"/>
      <c r="BA52" s="23"/>
      <c r="BB52" s="23"/>
    </row>
    <row r="53" spans="1:54" ht="16.5" customHeight="1">
      <c r="A53" s="16" t="s">
        <v>88</v>
      </c>
      <c r="B53" s="16" t="s">
        <v>89</v>
      </c>
      <c r="C53" s="17" t="s">
        <v>174</v>
      </c>
      <c r="D53" s="18">
        <v>445607</v>
      </c>
      <c r="E53" s="19" t="e">
        <f>+SFH!#REF!</f>
        <v>#REF!</v>
      </c>
      <c r="F53" s="3" t="e">
        <f>+SFH!#REF!</f>
        <v>#REF!</v>
      </c>
      <c r="G53" s="3" t="e">
        <f>+SFH!#REF!</f>
        <v>#REF!</v>
      </c>
      <c r="H53" s="20" t="e">
        <f>+SFH!#REF!</f>
        <v>#REF!</v>
      </c>
      <c r="J53" s="22" t="e">
        <f t="shared" si="4"/>
        <v>#REF!</v>
      </c>
      <c r="K53" s="22" t="e">
        <f t="shared" si="5"/>
        <v>#REF!</v>
      </c>
      <c r="L53" s="22" t="e">
        <f t="shared" si="6"/>
        <v>#REF!</v>
      </c>
      <c r="M53" s="22" t="e">
        <f t="shared" si="7"/>
        <v>#REF!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23"/>
      <c r="AZ53" s="23"/>
      <c r="BA53" s="23"/>
      <c r="BB53" s="23"/>
    </row>
    <row r="54" spans="1:54" ht="16.5" customHeight="1">
      <c r="A54" s="15" t="s">
        <v>90</v>
      </c>
      <c r="B54" s="15" t="s">
        <v>91</v>
      </c>
      <c r="C54" s="17" t="s">
        <v>174</v>
      </c>
      <c r="D54" s="18">
        <v>1954306</v>
      </c>
      <c r="E54" s="19" t="e">
        <f>+SFH!#REF!</f>
        <v>#REF!</v>
      </c>
      <c r="F54" s="3" t="e">
        <f>+SFH!#REF!</f>
        <v>#REF!</v>
      </c>
      <c r="G54" s="3" t="e">
        <f>+SFH!#REF!</f>
        <v>#REF!</v>
      </c>
      <c r="H54" s="20" t="e">
        <f>+SFH!#REF!</f>
        <v>#REF!</v>
      </c>
      <c r="J54" s="22" t="e">
        <f t="shared" si="4"/>
        <v>#REF!</v>
      </c>
      <c r="K54" s="22" t="e">
        <f t="shared" si="5"/>
        <v>#REF!</v>
      </c>
      <c r="L54" s="22" t="e">
        <f t="shared" si="6"/>
        <v>#REF!</v>
      </c>
      <c r="M54" s="22" t="e">
        <f t="shared" si="7"/>
        <v>#REF!</v>
      </c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23"/>
      <c r="AZ54" s="23"/>
      <c r="BA54" s="23"/>
      <c r="BB54" s="23"/>
    </row>
    <row r="55" spans="1:54" ht="16.5" customHeight="1">
      <c r="A55" s="16" t="s">
        <v>92</v>
      </c>
      <c r="B55" s="16" t="s">
        <v>93</v>
      </c>
      <c r="C55" s="17" t="s">
        <v>174</v>
      </c>
      <c r="D55" s="28">
        <v>80000</v>
      </c>
      <c r="E55" s="19" t="e">
        <f>+SFH!#REF!</f>
        <v>#REF!</v>
      </c>
      <c r="F55" s="3" t="e">
        <f>+SFH!#REF!</f>
        <v>#REF!</v>
      </c>
      <c r="G55" s="3" t="e">
        <f>+SFH!#REF!</f>
        <v>#REF!</v>
      </c>
      <c r="H55" s="20" t="e">
        <f>+SFH!#REF!</f>
        <v>#REF!</v>
      </c>
      <c r="J55" s="22" t="e">
        <f t="shared" si="4"/>
        <v>#REF!</v>
      </c>
      <c r="K55" s="22" t="e">
        <f t="shared" si="5"/>
        <v>#REF!</v>
      </c>
      <c r="L55" s="22" t="e">
        <f t="shared" si="6"/>
        <v>#REF!</v>
      </c>
      <c r="M55" s="22" t="e">
        <f t="shared" si="7"/>
        <v>#REF!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23"/>
      <c r="AZ55" s="23"/>
      <c r="BA55" s="23"/>
      <c r="BB55" s="23"/>
    </row>
    <row r="56" spans="1:54" ht="16.5" customHeight="1">
      <c r="A56" s="16" t="s">
        <v>94</v>
      </c>
      <c r="B56" s="16" t="s">
        <v>95</v>
      </c>
      <c r="C56" s="17" t="s">
        <v>174</v>
      </c>
      <c r="D56" s="28">
        <v>65000</v>
      </c>
      <c r="E56" s="19" t="e">
        <f>+SFH!#REF!</f>
        <v>#REF!</v>
      </c>
      <c r="F56" s="3" t="e">
        <f>+SFH!#REF!</f>
        <v>#REF!</v>
      </c>
      <c r="G56" s="3" t="e">
        <f>+SFH!#REF!</f>
        <v>#REF!</v>
      </c>
      <c r="H56" s="20" t="e">
        <f>+SFH!#REF!</f>
        <v>#REF!</v>
      </c>
      <c r="J56" s="22" t="e">
        <f t="shared" si="4"/>
        <v>#REF!</v>
      </c>
      <c r="K56" s="22" t="e">
        <f t="shared" si="5"/>
        <v>#REF!</v>
      </c>
      <c r="L56" s="22" t="e">
        <f t="shared" si="6"/>
        <v>#REF!</v>
      </c>
      <c r="M56" s="22" t="e">
        <f t="shared" si="7"/>
        <v>#REF!</v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23"/>
      <c r="AZ56" s="23"/>
      <c r="BA56" s="23"/>
      <c r="BB56" s="23"/>
    </row>
    <row r="57" spans="1:54" ht="16.5" customHeight="1">
      <c r="A57" s="16" t="s">
        <v>96</v>
      </c>
      <c r="B57" s="16" t="s">
        <v>97</v>
      </c>
      <c r="C57" s="17" t="s">
        <v>174</v>
      </c>
      <c r="D57" s="28">
        <v>210000</v>
      </c>
      <c r="E57" s="19" t="e">
        <f>+SFH!#REF!</f>
        <v>#REF!</v>
      </c>
      <c r="F57" s="3" t="e">
        <f>+SFH!#REF!</f>
        <v>#REF!</v>
      </c>
      <c r="G57" s="3" t="e">
        <f>+SFH!#REF!</f>
        <v>#REF!</v>
      </c>
      <c r="H57" s="20" t="e">
        <f>+SFH!#REF!</f>
        <v>#REF!</v>
      </c>
      <c r="J57" s="22" t="e">
        <f t="shared" si="4"/>
        <v>#REF!</v>
      </c>
      <c r="K57" s="22" t="e">
        <f t="shared" si="5"/>
        <v>#REF!</v>
      </c>
      <c r="L57" s="22" t="e">
        <f t="shared" si="6"/>
        <v>#REF!</v>
      </c>
      <c r="M57" s="22" t="e">
        <f t="shared" si="7"/>
        <v>#REF!</v>
      </c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23"/>
      <c r="AZ57" s="23"/>
      <c r="BA57" s="23"/>
      <c r="BB57" s="23"/>
    </row>
    <row r="58" spans="1:54" ht="16.5" customHeight="1">
      <c r="A58" s="15" t="s">
        <v>98</v>
      </c>
      <c r="B58" s="16" t="s">
        <v>99</v>
      </c>
      <c r="C58" s="17" t="s">
        <v>174</v>
      </c>
      <c r="D58" s="18">
        <v>9702008</v>
      </c>
      <c r="E58" s="19" t="e">
        <f>+SFH!#REF!</f>
        <v>#REF!</v>
      </c>
      <c r="F58" s="3" t="e">
        <f>+SFH!#REF!</f>
        <v>#REF!</v>
      </c>
      <c r="G58" s="3" t="e">
        <f>+SFH!#REF!</f>
        <v>#REF!</v>
      </c>
      <c r="H58" s="20" t="e">
        <f>+SFH!#REF!</f>
        <v>#REF!</v>
      </c>
      <c r="J58" s="22" t="e">
        <f t="shared" si="4"/>
        <v>#REF!</v>
      </c>
      <c r="K58" s="22" t="e">
        <f t="shared" si="5"/>
        <v>#REF!</v>
      </c>
      <c r="L58" s="22" t="e">
        <f t="shared" si="6"/>
        <v>#REF!</v>
      </c>
      <c r="M58" s="22" t="e">
        <f t="shared" si="7"/>
        <v>#REF!</v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23"/>
      <c r="AZ58" s="23"/>
      <c r="BA58" s="23"/>
      <c r="BB58" s="23"/>
    </row>
    <row r="59" spans="1:54" ht="16.5" customHeight="1">
      <c r="A59" s="16" t="s">
        <v>100</v>
      </c>
      <c r="B59" s="16" t="s">
        <v>101</v>
      </c>
      <c r="C59" s="17" t="s">
        <v>174</v>
      </c>
      <c r="D59" s="18">
        <v>326824</v>
      </c>
      <c r="E59" s="19" t="e">
        <f>+SFH!#REF!</f>
        <v>#REF!</v>
      </c>
      <c r="F59" s="3" t="e">
        <f>+SFH!#REF!</f>
        <v>#REF!</v>
      </c>
      <c r="G59" s="3" t="e">
        <f>+SFH!#REF!</f>
        <v>#REF!</v>
      </c>
      <c r="H59" s="20" t="e">
        <f>+SFH!#REF!</f>
        <v>#REF!</v>
      </c>
      <c r="J59" s="22" t="e">
        <f t="shared" si="4"/>
        <v>#REF!</v>
      </c>
      <c r="K59" s="22" t="e">
        <f t="shared" si="5"/>
        <v>#REF!</v>
      </c>
      <c r="L59" s="22" t="e">
        <f t="shared" si="6"/>
        <v>#REF!</v>
      </c>
      <c r="M59" s="22" t="e">
        <f t="shared" si="7"/>
        <v>#REF!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23"/>
      <c r="AZ59" s="23"/>
      <c r="BA59" s="23"/>
      <c r="BB59" s="23"/>
    </row>
    <row r="60" spans="1:54" ht="16.5" customHeight="1">
      <c r="A60" s="15" t="s">
        <v>102</v>
      </c>
      <c r="B60" s="16" t="s">
        <v>103</v>
      </c>
      <c r="C60" s="29" t="s">
        <v>206</v>
      </c>
      <c r="D60" s="18">
        <v>1502860</v>
      </c>
      <c r="E60" s="19" t="e">
        <f>+SFH!#REF!</f>
        <v>#REF!</v>
      </c>
      <c r="F60" s="3" t="e">
        <f>+SFH!#REF!</f>
        <v>#REF!</v>
      </c>
      <c r="G60" s="3" t="e">
        <f>+SFH!#REF!</f>
        <v>#REF!</v>
      </c>
      <c r="H60" s="20" t="e">
        <f>+SFH!#REF!</f>
        <v>#REF!</v>
      </c>
      <c r="J60" s="22" t="e">
        <f t="shared" si="4"/>
        <v>#REF!</v>
      </c>
      <c r="K60" s="22" t="e">
        <f t="shared" si="5"/>
        <v>#REF!</v>
      </c>
      <c r="L60" s="22" t="e">
        <f t="shared" si="6"/>
        <v>#REF!</v>
      </c>
      <c r="M60" s="22" t="e">
        <f t="shared" si="7"/>
        <v>#REF!</v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23"/>
      <c r="AZ60" s="23"/>
      <c r="BA60" s="23"/>
      <c r="BB60" s="23"/>
    </row>
    <row r="61" spans="1:54" ht="16.5" customHeight="1">
      <c r="A61" s="15" t="s">
        <v>105</v>
      </c>
      <c r="B61" s="15" t="s">
        <v>106</v>
      </c>
      <c r="C61" s="29" t="s">
        <v>158</v>
      </c>
      <c r="D61" s="18">
        <v>49722</v>
      </c>
      <c r="E61" s="19" t="e">
        <f>+SFH!#REF!</f>
        <v>#REF!</v>
      </c>
      <c r="F61" s="3" t="e">
        <f>+SFH!#REF!</f>
        <v>#REF!</v>
      </c>
      <c r="G61" s="3" t="e">
        <f>+SFH!#REF!</f>
        <v>#REF!</v>
      </c>
      <c r="H61" s="20" t="e">
        <f>+SFH!#REF!</f>
        <v>#REF!</v>
      </c>
      <c r="J61" s="22" t="e">
        <f t="shared" si="4"/>
        <v>#REF!</v>
      </c>
      <c r="K61" s="22" t="e">
        <f t="shared" si="5"/>
        <v>#REF!</v>
      </c>
      <c r="L61" s="22" t="e">
        <f t="shared" si="6"/>
        <v>#REF!</v>
      </c>
      <c r="M61" s="22" t="e">
        <f t="shared" si="7"/>
        <v>#REF!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23"/>
      <c r="AZ61" s="23"/>
      <c r="BA61" s="23"/>
      <c r="BB61" s="23"/>
    </row>
    <row r="62" spans="1:54" ht="16.5" customHeight="1">
      <c r="A62" s="15" t="s">
        <v>192</v>
      </c>
      <c r="B62" s="16" t="s">
        <v>193</v>
      </c>
      <c r="C62" s="17" t="s">
        <v>158</v>
      </c>
      <c r="D62" s="18">
        <v>16116</v>
      </c>
      <c r="E62" s="3" t="e">
        <f>+SFH!#REF!+SFH!#REF!</f>
        <v>#REF!</v>
      </c>
      <c r="F62" s="3" t="e">
        <f>+SFH!#REF!+SFH!#REF!</f>
        <v>#REF!</v>
      </c>
      <c r="G62" s="3" t="e">
        <f>+SFH!#REF!+SFH!#REF!</f>
        <v>#REF!</v>
      </c>
      <c r="H62" s="20" t="e">
        <f>+SFH!#REF!+SFH!#REF!</f>
        <v>#REF!</v>
      </c>
      <c r="J62" s="22" t="e">
        <f t="shared" si="4"/>
        <v>#REF!</v>
      </c>
      <c r="K62" s="22" t="e">
        <f t="shared" si="5"/>
        <v>#REF!</v>
      </c>
      <c r="L62" s="22" t="e">
        <f t="shared" si="6"/>
        <v>#REF!</v>
      </c>
      <c r="M62" s="22" t="e">
        <f t="shared" si="7"/>
        <v>#REF!</v>
      </c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23"/>
      <c r="AZ62" s="23"/>
      <c r="BA62" s="23"/>
      <c r="BB62" s="23"/>
    </row>
    <row r="63" spans="1:54" ht="15" customHeight="1">
      <c r="A63" s="15" t="s">
        <v>108</v>
      </c>
      <c r="B63" s="15" t="s">
        <v>109</v>
      </c>
      <c r="C63" s="17" t="s">
        <v>158</v>
      </c>
      <c r="D63" s="18">
        <v>24443</v>
      </c>
      <c r="E63" s="19" t="e">
        <f>+SFH!#REF!</f>
        <v>#REF!</v>
      </c>
      <c r="F63" s="19" t="e">
        <f>+SFH!#REF!</f>
        <v>#REF!</v>
      </c>
      <c r="G63" s="19" t="e">
        <f>+SFH!#REF!</f>
        <v>#REF!</v>
      </c>
      <c r="H63" s="19" t="e">
        <f>+SFH!#REF!</f>
        <v>#REF!</v>
      </c>
      <c r="J63" s="22" t="e">
        <f t="shared" si="4"/>
        <v>#REF!</v>
      </c>
      <c r="K63" s="22" t="e">
        <f t="shared" si="5"/>
        <v>#REF!</v>
      </c>
      <c r="L63" s="22" t="e">
        <f t="shared" si="6"/>
        <v>#REF!</v>
      </c>
      <c r="M63" s="22" t="e">
        <f t="shared" si="7"/>
        <v>#REF!</v>
      </c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23"/>
      <c r="AZ63" s="23"/>
      <c r="BA63" s="23"/>
      <c r="BB63" s="23"/>
    </row>
    <row r="64" spans="1:54" ht="14.25" customHeight="1">
      <c r="A64" s="15" t="s">
        <v>110</v>
      </c>
      <c r="B64" s="15" t="s">
        <v>111</v>
      </c>
      <c r="C64" s="17" t="s">
        <v>158</v>
      </c>
      <c r="D64" s="18">
        <v>13419</v>
      </c>
      <c r="E64" s="19" t="e">
        <f>+SFH!#REF!</f>
        <v>#REF!</v>
      </c>
      <c r="F64" s="19" t="e">
        <f>+SFH!#REF!</f>
        <v>#REF!</v>
      </c>
      <c r="G64" s="19" t="e">
        <f>+SFH!#REF!</f>
        <v>#REF!</v>
      </c>
      <c r="H64" s="19" t="e">
        <f>+SFH!#REF!</f>
        <v>#REF!</v>
      </c>
      <c r="J64" s="22" t="e">
        <f t="shared" si="4"/>
        <v>#REF!</v>
      </c>
      <c r="K64" s="22" t="e">
        <f t="shared" si="5"/>
        <v>#REF!</v>
      </c>
      <c r="L64" s="22" t="e">
        <f t="shared" si="6"/>
        <v>#REF!</v>
      </c>
      <c r="M64" s="22" t="e">
        <f t="shared" si="7"/>
        <v>#REF!</v>
      </c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23"/>
      <c r="AZ64" s="23"/>
      <c r="BA64" s="23"/>
      <c r="BB64" s="23"/>
    </row>
    <row r="65" spans="1:54" ht="16.5" customHeight="1">
      <c r="A65" s="15" t="s">
        <v>112</v>
      </c>
      <c r="B65" s="16" t="s">
        <v>113</v>
      </c>
      <c r="C65" s="17" t="s">
        <v>158</v>
      </c>
      <c r="D65" s="18">
        <v>30246</v>
      </c>
      <c r="E65" s="19" t="e">
        <f>+SFH!#REF!</f>
        <v>#REF!</v>
      </c>
      <c r="F65" s="3" t="e">
        <f>+SFH!#REF!</f>
        <v>#REF!</v>
      </c>
      <c r="G65" s="3" t="e">
        <f>+SFH!#REF!</f>
        <v>#REF!</v>
      </c>
      <c r="H65" s="20" t="e">
        <f>+SFH!#REF!</f>
        <v>#REF!</v>
      </c>
      <c r="J65" s="22" t="e">
        <f t="shared" si="4"/>
        <v>#REF!</v>
      </c>
      <c r="K65" s="22" t="e">
        <f t="shared" si="5"/>
        <v>#REF!</v>
      </c>
      <c r="L65" s="22" t="e">
        <f t="shared" si="6"/>
        <v>#REF!</v>
      </c>
      <c r="M65" s="22" t="e">
        <f t="shared" si="7"/>
        <v>#REF!</v>
      </c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23"/>
      <c r="AZ65" s="23"/>
      <c r="BA65" s="23"/>
      <c r="BB65" s="23"/>
    </row>
    <row r="66" spans="1:54" ht="16.5" customHeight="1">
      <c r="A66" s="15" t="s">
        <v>114</v>
      </c>
      <c r="B66" s="16" t="s">
        <v>115</v>
      </c>
      <c r="C66" s="17" t="s">
        <v>158</v>
      </c>
      <c r="D66" s="18">
        <v>18776</v>
      </c>
      <c r="E66" s="19" t="e">
        <f>+SFH!#REF!</f>
        <v>#REF!</v>
      </c>
      <c r="F66" s="3" t="e">
        <f>+SFH!#REF!</f>
        <v>#REF!</v>
      </c>
      <c r="G66" s="3" t="e">
        <f>+SFH!#REF!</f>
        <v>#REF!</v>
      </c>
      <c r="H66" s="20" t="e">
        <f>+SFH!#REF!</f>
        <v>#REF!</v>
      </c>
      <c r="J66" s="22" t="e">
        <f t="shared" si="4"/>
        <v>#REF!</v>
      </c>
      <c r="K66" s="22" t="e">
        <f t="shared" si="5"/>
        <v>#REF!</v>
      </c>
      <c r="L66" s="22" t="e">
        <f t="shared" si="6"/>
        <v>#REF!</v>
      </c>
      <c r="M66" s="22" t="e">
        <f t="shared" si="7"/>
        <v>#REF!</v>
      </c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23"/>
      <c r="AZ66" s="23"/>
      <c r="BA66" s="23"/>
      <c r="BB66" s="23"/>
    </row>
    <row r="67" spans="1:54" ht="16.5" customHeight="1">
      <c r="A67" s="15" t="s">
        <v>116</v>
      </c>
      <c r="B67" s="16" t="s">
        <v>117</v>
      </c>
      <c r="C67" s="17" t="s">
        <v>158</v>
      </c>
      <c r="D67" s="18">
        <v>36665</v>
      </c>
      <c r="E67" s="19" t="e">
        <f>+SFH!#REF!</f>
        <v>#REF!</v>
      </c>
      <c r="F67" s="3" t="e">
        <f>+SFH!#REF!</f>
        <v>#REF!</v>
      </c>
      <c r="G67" s="3" t="e">
        <f>+SFH!#REF!</f>
        <v>#REF!</v>
      </c>
      <c r="H67" s="20" t="e">
        <f>+SFH!#REF!</f>
        <v>#REF!</v>
      </c>
      <c r="J67" s="22" t="e">
        <f aca="true" t="shared" si="8" ref="J67:J91">+E67*$D67</f>
        <v>#REF!</v>
      </c>
      <c r="K67" s="22" t="e">
        <f aca="true" t="shared" si="9" ref="K67:K91">+F67*$D67</f>
        <v>#REF!</v>
      </c>
      <c r="L67" s="22" t="e">
        <f aca="true" t="shared" si="10" ref="L67:L91">+G67*$D67</f>
        <v>#REF!</v>
      </c>
      <c r="M67" s="22" t="e">
        <f aca="true" t="shared" si="11" ref="M67:M91">+H67*$D67</f>
        <v>#REF!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23"/>
      <c r="AZ67" s="23"/>
      <c r="BA67" s="23"/>
      <c r="BB67" s="23"/>
    </row>
    <row r="68" spans="1:54" ht="16.5" customHeight="1">
      <c r="A68" s="15" t="s">
        <v>118</v>
      </c>
      <c r="B68" s="16" t="s">
        <v>119</v>
      </c>
      <c r="C68" s="17" t="s">
        <v>158</v>
      </c>
      <c r="D68" s="18">
        <v>16354</v>
      </c>
      <c r="E68" s="19" t="e">
        <f>+SFH!#REF!</f>
        <v>#REF!</v>
      </c>
      <c r="F68" s="3" t="e">
        <f>+SFH!#REF!</f>
        <v>#REF!</v>
      </c>
      <c r="G68" s="3" t="e">
        <f>+SFH!#REF!</f>
        <v>#REF!</v>
      </c>
      <c r="H68" s="20" t="e">
        <f>+SFH!#REF!</f>
        <v>#REF!</v>
      </c>
      <c r="J68" s="22" t="e">
        <f t="shared" si="8"/>
        <v>#REF!</v>
      </c>
      <c r="K68" s="22" t="e">
        <f t="shared" si="9"/>
        <v>#REF!</v>
      </c>
      <c r="L68" s="22" t="e">
        <f t="shared" si="10"/>
        <v>#REF!</v>
      </c>
      <c r="M68" s="22" t="e">
        <f t="shared" si="11"/>
        <v>#REF!</v>
      </c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23"/>
      <c r="AZ68" s="23"/>
      <c r="BA68" s="23"/>
      <c r="BB68" s="23"/>
    </row>
    <row r="69" spans="1:54" ht="16.5" customHeight="1">
      <c r="A69" s="15" t="s">
        <v>120</v>
      </c>
      <c r="B69" s="16" t="s">
        <v>121</v>
      </c>
      <c r="C69" s="17" t="s">
        <v>158</v>
      </c>
      <c r="D69" s="18">
        <v>275526</v>
      </c>
      <c r="E69" s="19" t="e">
        <f>+SFH!#REF!</f>
        <v>#REF!</v>
      </c>
      <c r="F69" s="3" t="e">
        <f>+SFH!#REF!</f>
        <v>#REF!</v>
      </c>
      <c r="G69" s="3" t="e">
        <f>+SFH!#REF!</f>
        <v>#REF!</v>
      </c>
      <c r="H69" s="20" t="e">
        <f>+SFH!#REF!</f>
        <v>#REF!</v>
      </c>
      <c r="J69" s="22" t="e">
        <f t="shared" si="8"/>
        <v>#REF!</v>
      </c>
      <c r="K69" s="22" t="e">
        <f t="shared" si="9"/>
        <v>#REF!</v>
      </c>
      <c r="L69" s="22" t="e">
        <f t="shared" si="10"/>
        <v>#REF!</v>
      </c>
      <c r="M69" s="22" t="e">
        <f t="shared" si="11"/>
        <v>#REF!</v>
      </c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23"/>
      <c r="AZ69" s="23"/>
      <c r="BA69" s="23"/>
      <c r="BB69" s="23"/>
    </row>
    <row r="70" spans="1:54" ht="16.5" customHeight="1">
      <c r="A70" s="15" t="s">
        <v>122</v>
      </c>
      <c r="B70" s="16" t="s">
        <v>123</v>
      </c>
      <c r="C70" s="17" t="s">
        <v>158</v>
      </c>
      <c r="D70" s="18">
        <v>16103</v>
      </c>
      <c r="E70" s="19" t="e">
        <f>+SFH!#REF!</f>
        <v>#REF!</v>
      </c>
      <c r="F70" s="3" t="e">
        <f>+SFH!#REF!</f>
        <v>#REF!</v>
      </c>
      <c r="G70" s="3" t="e">
        <f>+SFH!#REF!</f>
        <v>#REF!</v>
      </c>
      <c r="H70" s="20" t="e">
        <f>+SFH!#REF!</f>
        <v>#REF!</v>
      </c>
      <c r="J70" s="22" t="e">
        <f t="shared" si="8"/>
        <v>#REF!</v>
      </c>
      <c r="K70" s="22" t="e">
        <f t="shared" si="9"/>
        <v>#REF!</v>
      </c>
      <c r="L70" s="22" t="e">
        <f t="shared" si="10"/>
        <v>#REF!</v>
      </c>
      <c r="M70" s="22" t="e">
        <f t="shared" si="11"/>
        <v>#REF!</v>
      </c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23"/>
      <c r="AZ70" s="23"/>
      <c r="BA70" s="23"/>
      <c r="BB70" s="23"/>
    </row>
    <row r="71" spans="1:54" ht="11.25" customHeight="1" hidden="1">
      <c r="A71" s="15" t="s">
        <v>194</v>
      </c>
      <c r="B71" s="16" t="s">
        <v>195</v>
      </c>
      <c r="C71" s="17" t="s">
        <v>158</v>
      </c>
      <c r="D71" s="24">
        <v>3847</v>
      </c>
      <c r="E71" s="19"/>
      <c r="F71" s="3"/>
      <c r="G71" s="3"/>
      <c r="H71" s="20"/>
      <c r="J71" s="22">
        <f t="shared" si="8"/>
        <v>0</v>
      </c>
      <c r="K71" s="22">
        <f t="shared" si="9"/>
        <v>0</v>
      </c>
      <c r="L71" s="22">
        <f t="shared" si="10"/>
        <v>0</v>
      </c>
      <c r="M71" s="22">
        <f t="shared" si="11"/>
        <v>0</v>
      </c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23"/>
      <c r="AZ71" s="23"/>
      <c r="BA71" s="23"/>
      <c r="BB71" s="23"/>
    </row>
    <row r="72" spans="1:54" ht="16.5" customHeight="1">
      <c r="A72" s="15" t="s">
        <v>124</v>
      </c>
      <c r="B72" s="16" t="s">
        <v>125</v>
      </c>
      <c r="C72" s="17" t="s">
        <v>158</v>
      </c>
      <c r="D72" s="18">
        <v>4375</v>
      </c>
      <c r="E72" s="19" t="e">
        <f>+SFH!#REF!</f>
        <v>#REF!</v>
      </c>
      <c r="F72" s="3" t="e">
        <f>+SFH!#REF!</f>
        <v>#REF!</v>
      </c>
      <c r="G72" s="3" t="e">
        <f>+SFH!#REF!</f>
        <v>#REF!</v>
      </c>
      <c r="H72" s="20" t="e">
        <f>+SFH!#REF!</f>
        <v>#REF!</v>
      </c>
      <c r="J72" s="22" t="e">
        <f t="shared" si="8"/>
        <v>#REF!</v>
      </c>
      <c r="K72" s="22" t="e">
        <f t="shared" si="9"/>
        <v>#REF!</v>
      </c>
      <c r="L72" s="22" t="e">
        <f t="shared" si="10"/>
        <v>#REF!</v>
      </c>
      <c r="M72" s="22" t="e">
        <f t="shared" si="11"/>
        <v>#REF!</v>
      </c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23"/>
      <c r="AZ72" s="23"/>
      <c r="BA72" s="23"/>
      <c r="BB72" s="23"/>
    </row>
    <row r="73" spans="1:54" ht="16.5" customHeight="1">
      <c r="A73" s="15" t="s">
        <v>126</v>
      </c>
      <c r="B73" s="16" t="s">
        <v>127</v>
      </c>
      <c r="C73" s="17" t="s">
        <v>158</v>
      </c>
      <c r="D73" s="18">
        <v>7545</v>
      </c>
      <c r="E73" s="19" t="e">
        <f>+SFH!#REF!</f>
        <v>#REF!</v>
      </c>
      <c r="F73" s="3" t="e">
        <f>+SFH!#REF!</f>
        <v>#REF!</v>
      </c>
      <c r="G73" s="3" t="e">
        <f>+SFH!#REF!</f>
        <v>#REF!</v>
      </c>
      <c r="H73" s="20" t="e">
        <f>+SFH!#REF!</f>
        <v>#REF!</v>
      </c>
      <c r="J73" s="22" t="e">
        <f t="shared" si="8"/>
        <v>#REF!</v>
      </c>
      <c r="K73" s="22" t="e">
        <f t="shared" si="9"/>
        <v>#REF!</v>
      </c>
      <c r="L73" s="22" t="e">
        <f t="shared" si="10"/>
        <v>#REF!</v>
      </c>
      <c r="M73" s="22" t="e">
        <f t="shared" si="11"/>
        <v>#REF!</v>
      </c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23"/>
      <c r="AZ73" s="23"/>
      <c r="BA73" s="23"/>
      <c r="BB73" s="23"/>
    </row>
    <row r="74" spans="1:54" ht="12" customHeight="1" hidden="1">
      <c r="A74" s="15" t="s">
        <v>196</v>
      </c>
      <c r="B74" s="16" t="s">
        <v>197</v>
      </c>
      <c r="C74" s="17" t="s">
        <v>158</v>
      </c>
      <c r="D74" s="24">
        <v>23917</v>
      </c>
      <c r="E74" s="19"/>
      <c r="F74" s="3"/>
      <c r="G74" s="3"/>
      <c r="H74" s="20"/>
      <c r="J74" s="22">
        <f t="shared" si="8"/>
        <v>0</v>
      </c>
      <c r="K74" s="22">
        <f t="shared" si="9"/>
        <v>0</v>
      </c>
      <c r="L74" s="22">
        <f t="shared" si="10"/>
        <v>0</v>
      </c>
      <c r="M74" s="22">
        <f t="shared" si="11"/>
        <v>0</v>
      </c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23"/>
      <c r="AZ74" s="23"/>
      <c r="BA74" s="23"/>
      <c r="BB74" s="23"/>
    </row>
    <row r="75" spans="1:54" ht="16.5" customHeight="1">
      <c r="A75" s="15" t="s">
        <v>128</v>
      </c>
      <c r="B75" s="16" t="s">
        <v>129</v>
      </c>
      <c r="C75" s="17" t="s">
        <v>158</v>
      </c>
      <c r="D75" s="18">
        <v>17551</v>
      </c>
      <c r="E75" s="19" t="e">
        <f>+SFH!#REF!</f>
        <v>#REF!</v>
      </c>
      <c r="F75" s="3" t="e">
        <f>+SFH!#REF!</f>
        <v>#REF!</v>
      </c>
      <c r="G75" s="3" t="e">
        <f>+SFH!#REF!</f>
        <v>#REF!</v>
      </c>
      <c r="H75" s="20" t="e">
        <f>+SFH!#REF!</f>
        <v>#REF!</v>
      </c>
      <c r="J75" s="22" t="e">
        <f t="shared" si="8"/>
        <v>#REF!</v>
      </c>
      <c r="K75" s="22" t="e">
        <f t="shared" si="9"/>
        <v>#REF!</v>
      </c>
      <c r="L75" s="22" t="e">
        <f t="shared" si="10"/>
        <v>#REF!</v>
      </c>
      <c r="M75" s="22" t="e">
        <f t="shared" si="11"/>
        <v>#REF!</v>
      </c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23"/>
      <c r="AZ75" s="23"/>
      <c r="BA75" s="23"/>
      <c r="BB75" s="23"/>
    </row>
    <row r="76" spans="1:54" ht="16.5" customHeight="1">
      <c r="A76" s="15" t="s">
        <v>130</v>
      </c>
      <c r="B76" s="16" t="s">
        <v>131</v>
      </c>
      <c r="C76" s="17" t="s">
        <v>158</v>
      </c>
      <c r="D76" s="18">
        <v>9330</v>
      </c>
      <c r="E76" s="19" t="e">
        <f>+SFH!#REF!</f>
        <v>#REF!</v>
      </c>
      <c r="F76" s="3" t="e">
        <f>+SFH!#REF!</f>
        <v>#REF!</v>
      </c>
      <c r="G76" s="3" t="e">
        <f>+SFH!#REF!</f>
        <v>#REF!</v>
      </c>
      <c r="H76" s="20" t="e">
        <f>+SFH!#REF!</f>
        <v>#REF!</v>
      </c>
      <c r="J76" s="22" t="e">
        <f t="shared" si="8"/>
        <v>#REF!</v>
      </c>
      <c r="K76" s="22" t="e">
        <f t="shared" si="9"/>
        <v>#REF!</v>
      </c>
      <c r="L76" s="22" t="e">
        <f t="shared" si="10"/>
        <v>#REF!</v>
      </c>
      <c r="M76" s="22" t="e">
        <f t="shared" si="11"/>
        <v>#REF!</v>
      </c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23"/>
      <c r="AZ76" s="23"/>
      <c r="BA76" s="23"/>
      <c r="BB76" s="23"/>
    </row>
    <row r="77" spans="1:54" ht="16.5" customHeight="1">
      <c r="A77" s="15" t="s">
        <v>132</v>
      </c>
      <c r="B77" s="16" t="s">
        <v>133</v>
      </c>
      <c r="C77" s="17" t="s">
        <v>158</v>
      </c>
      <c r="D77" s="18">
        <v>3272</v>
      </c>
      <c r="E77" s="19" t="e">
        <f>+SFH!#REF!</f>
        <v>#REF!</v>
      </c>
      <c r="F77" s="3" t="e">
        <f>+SFH!#REF!</f>
        <v>#REF!</v>
      </c>
      <c r="G77" s="3" t="e">
        <f>+SFH!#REF!</f>
        <v>#REF!</v>
      </c>
      <c r="H77" s="20" t="e">
        <f>+SFH!#REF!</f>
        <v>#REF!</v>
      </c>
      <c r="J77" s="22" t="e">
        <f t="shared" si="8"/>
        <v>#REF!</v>
      </c>
      <c r="K77" s="22" t="e">
        <f t="shared" si="9"/>
        <v>#REF!</v>
      </c>
      <c r="L77" s="22" t="e">
        <f t="shared" si="10"/>
        <v>#REF!</v>
      </c>
      <c r="M77" s="22" t="e">
        <f t="shared" si="11"/>
        <v>#REF!</v>
      </c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23"/>
      <c r="AZ77" s="23"/>
      <c r="BA77" s="23"/>
      <c r="BB77" s="23"/>
    </row>
    <row r="78" spans="1:54" ht="16.5" customHeight="1">
      <c r="A78" s="15" t="s">
        <v>134</v>
      </c>
      <c r="B78" s="16" t="s">
        <v>135</v>
      </c>
      <c r="C78" s="17" t="s">
        <v>158</v>
      </c>
      <c r="D78" s="18">
        <v>50708</v>
      </c>
      <c r="E78" s="19" t="e">
        <f>+SFH!#REF!</f>
        <v>#REF!</v>
      </c>
      <c r="F78" s="3" t="e">
        <f>+SFH!#REF!</f>
        <v>#REF!</v>
      </c>
      <c r="G78" s="3" t="e">
        <f>+SFH!#REF!</f>
        <v>#REF!</v>
      </c>
      <c r="H78" s="20" t="e">
        <f>+SFH!#REF!</f>
        <v>#REF!</v>
      </c>
      <c r="J78" s="22" t="e">
        <f t="shared" si="8"/>
        <v>#REF!</v>
      </c>
      <c r="K78" s="22" t="e">
        <f t="shared" si="9"/>
        <v>#REF!</v>
      </c>
      <c r="L78" s="22" t="e">
        <f t="shared" si="10"/>
        <v>#REF!</v>
      </c>
      <c r="M78" s="22" t="e">
        <f t="shared" si="11"/>
        <v>#REF!</v>
      </c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23"/>
      <c r="AZ78" s="23"/>
      <c r="BA78" s="23"/>
      <c r="BB78" s="23"/>
    </row>
    <row r="79" spans="1:54" ht="16.5" customHeight="1">
      <c r="A79" s="15" t="s">
        <v>136</v>
      </c>
      <c r="B79" s="16" t="s">
        <v>137</v>
      </c>
      <c r="C79" s="17" t="s">
        <v>158</v>
      </c>
      <c r="D79" s="18">
        <v>13928</v>
      </c>
      <c r="E79" s="19" t="e">
        <f>+SFH!#REF!</f>
        <v>#REF!</v>
      </c>
      <c r="F79" s="3" t="e">
        <f>+SFH!#REF!</f>
        <v>#REF!</v>
      </c>
      <c r="G79" s="3" t="e">
        <f>+SFH!#REF!</f>
        <v>#REF!</v>
      </c>
      <c r="H79" s="20" t="e">
        <f>+SFH!#REF!</f>
        <v>#REF!</v>
      </c>
      <c r="J79" s="22" t="e">
        <f t="shared" si="8"/>
        <v>#REF!</v>
      </c>
      <c r="K79" s="22" t="e">
        <f t="shared" si="9"/>
        <v>#REF!</v>
      </c>
      <c r="L79" s="22" t="e">
        <f t="shared" si="10"/>
        <v>#REF!</v>
      </c>
      <c r="M79" s="22" t="e">
        <f t="shared" si="11"/>
        <v>#REF!</v>
      </c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23"/>
      <c r="AZ79" s="23"/>
      <c r="BA79" s="23"/>
      <c r="BB79" s="23"/>
    </row>
    <row r="80" spans="1:54" ht="16.5" customHeight="1">
      <c r="A80" s="15" t="s">
        <v>138</v>
      </c>
      <c r="B80" s="16" t="s">
        <v>139</v>
      </c>
      <c r="C80" s="17" t="s">
        <v>198</v>
      </c>
      <c r="D80" s="18">
        <v>46247</v>
      </c>
      <c r="E80" s="19" t="e">
        <f>+SFH!#REF!</f>
        <v>#REF!</v>
      </c>
      <c r="F80" s="3" t="e">
        <f>+SFH!#REF!</f>
        <v>#REF!</v>
      </c>
      <c r="G80" s="3" t="e">
        <f>+SFH!#REF!</f>
        <v>#REF!</v>
      </c>
      <c r="H80" s="20" t="e">
        <f>+SFH!#REF!</f>
        <v>#REF!</v>
      </c>
      <c r="J80" s="22" t="e">
        <f t="shared" si="8"/>
        <v>#REF!</v>
      </c>
      <c r="K80" s="22" t="e">
        <f t="shared" si="9"/>
        <v>#REF!</v>
      </c>
      <c r="L80" s="22" t="e">
        <f t="shared" si="10"/>
        <v>#REF!</v>
      </c>
      <c r="M80" s="22" t="e">
        <f t="shared" si="11"/>
        <v>#REF!</v>
      </c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23"/>
      <c r="AZ80" s="23"/>
      <c r="BA80" s="23"/>
      <c r="BB80" s="23"/>
    </row>
    <row r="81" spans="1:54" ht="16.5" customHeight="1">
      <c r="A81" s="15" t="s">
        <v>141</v>
      </c>
      <c r="B81" s="16" t="s">
        <v>142</v>
      </c>
      <c r="C81" s="17" t="s">
        <v>198</v>
      </c>
      <c r="D81" s="18">
        <v>143041</v>
      </c>
      <c r="E81" s="19" t="e">
        <f>+SFH!#REF!</f>
        <v>#REF!</v>
      </c>
      <c r="F81" s="3" t="e">
        <f>+SFH!#REF!</f>
        <v>#REF!</v>
      </c>
      <c r="G81" s="3" t="e">
        <f>+SFH!#REF!</f>
        <v>#REF!</v>
      </c>
      <c r="H81" s="20" t="e">
        <f>+SFH!#REF!</f>
        <v>#REF!</v>
      </c>
      <c r="J81" s="22" t="e">
        <f t="shared" si="8"/>
        <v>#REF!</v>
      </c>
      <c r="K81" s="22" t="e">
        <f t="shared" si="9"/>
        <v>#REF!</v>
      </c>
      <c r="L81" s="22" t="e">
        <f t="shared" si="10"/>
        <v>#REF!</v>
      </c>
      <c r="M81" s="22" t="e">
        <f t="shared" si="11"/>
        <v>#REF!</v>
      </c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23"/>
      <c r="AZ81" s="23"/>
      <c r="BA81" s="23"/>
      <c r="BB81" s="23"/>
    </row>
    <row r="82" spans="1:54" ht="15" customHeight="1" hidden="1">
      <c r="A82" s="15" t="s">
        <v>199</v>
      </c>
      <c r="B82" s="16" t="s">
        <v>200</v>
      </c>
      <c r="C82" s="17" t="s">
        <v>198</v>
      </c>
      <c r="D82" s="24">
        <v>173537.45</v>
      </c>
      <c r="E82" s="19"/>
      <c r="F82" s="3"/>
      <c r="G82" s="3"/>
      <c r="H82" s="20"/>
      <c r="J82" s="22">
        <f t="shared" si="8"/>
        <v>0</v>
      </c>
      <c r="K82" s="22">
        <f t="shared" si="9"/>
        <v>0</v>
      </c>
      <c r="L82" s="22">
        <f t="shared" si="10"/>
        <v>0</v>
      </c>
      <c r="M82" s="22">
        <f t="shared" si="11"/>
        <v>0</v>
      </c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23"/>
      <c r="AZ82" s="23"/>
      <c r="BA82" s="23"/>
      <c r="BB82" s="23"/>
    </row>
    <row r="83" spans="1:54" ht="16.5" customHeight="1">
      <c r="A83" s="16" t="s">
        <v>143</v>
      </c>
      <c r="B83" s="16" t="s">
        <v>144</v>
      </c>
      <c r="C83" s="17" t="s">
        <v>198</v>
      </c>
      <c r="D83" s="18">
        <v>135039</v>
      </c>
      <c r="E83" s="19" t="e">
        <f>+SFH!#REF!</f>
        <v>#REF!</v>
      </c>
      <c r="F83" s="3" t="e">
        <f>+SFH!#REF!</f>
        <v>#REF!</v>
      </c>
      <c r="G83" s="3" t="e">
        <f>+SFH!#REF!</f>
        <v>#REF!</v>
      </c>
      <c r="H83" s="20" t="e">
        <f>+SFH!#REF!</f>
        <v>#REF!</v>
      </c>
      <c r="J83" s="22" t="e">
        <f t="shared" si="8"/>
        <v>#REF!</v>
      </c>
      <c r="K83" s="22" t="e">
        <f t="shared" si="9"/>
        <v>#REF!</v>
      </c>
      <c r="L83" s="22" t="e">
        <f t="shared" si="10"/>
        <v>#REF!</v>
      </c>
      <c r="M83" s="22" t="e">
        <f t="shared" si="11"/>
        <v>#REF!</v>
      </c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23"/>
      <c r="AZ83" s="23"/>
      <c r="BA83" s="23"/>
      <c r="BB83" s="23"/>
    </row>
    <row r="84" spans="1:54" ht="16.5" customHeight="1">
      <c r="A84" s="16" t="s">
        <v>145</v>
      </c>
      <c r="B84" s="16" t="s">
        <v>146</v>
      </c>
      <c r="C84" s="17" t="s">
        <v>198</v>
      </c>
      <c r="D84" s="18">
        <v>148441</v>
      </c>
      <c r="E84" s="19" t="e">
        <f>+SFH!#REF!</f>
        <v>#REF!</v>
      </c>
      <c r="F84" s="3" t="e">
        <f>+SFH!#REF!</f>
        <v>#REF!</v>
      </c>
      <c r="G84" s="3" t="e">
        <f>+SFH!#REF!</f>
        <v>#REF!</v>
      </c>
      <c r="H84" s="20" t="e">
        <f>+SFH!#REF!</f>
        <v>#REF!</v>
      </c>
      <c r="J84" s="22" t="e">
        <f t="shared" si="8"/>
        <v>#REF!</v>
      </c>
      <c r="K84" s="22" t="e">
        <f t="shared" si="9"/>
        <v>#REF!</v>
      </c>
      <c r="L84" s="22" t="e">
        <f t="shared" si="10"/>
        <v>#REF!</v>
      </c>
      <c r="M84" s="22" t="e">
        <f t="shared" si="11"/>
        <v>#REF!</v>
      </c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23"/>
      <c r="AZ84" s="23"/>
      <c r="BA84" s="23"/>
      <c r="BB84" s="23"/>
    </row>
    <row r="85" spans="1:54" ht="16.5" customHeight="1">
      <c r="A85" s="16" t="s">
        <v>147</v>
      </c>
      <c r="B85" s="16" t="s">
        <v>148</v>
      </c>
      <c r="C85" s="17" t="s">
        <v>198</v>
      </c>
      <c r="D85" s="18">
        <v>206929</v>
      </c>
      <c r="E85" s="19" t="e">
        <f>+SFH!#REF!</f>
        <v>#REF!</v>
      </c>
      <c r="F85" s="3" t="e">
        <f>+SFH!#REF!</f>
        <v>#REF!</v>
      </c>
      <c r="G85" s="3" t="e">
        <f>+SFH!#REF!</f>
        <v>#REF!</v>
      </c>
      <c r="H85" s="20" t="e">
        <f>+SFH!#REF!</f>
        <v>#REF!</v>
      </c>
      <c r="J85" s="22" t="e">
        <f t="shared" si="8"/>
        <v>#REF!</v>
      </c>
      <c r="K85" s="22" t="e">
        <f t="shared" si="9"/>
        <v>#REF!</v>
      </c>
      <c r="L85" s="22" t="e">
        <f t="shared" si="10"/>
        <v>#REF!</v>
      </c>
      <c r="M85" s="22" t="e">
        <f t="shared" si="11"/>
        <v>#REF!</v>
      </c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23"/>
      <c r="AZ85" s="23"/>
      <c r="BA85" s="23"/>
      <c r="BB85" s="23"/>
    </row>
    <row r="86" spans="1:54" ht="16.5" customHeight="1">
      <c r="A86" s="16" t="s">
        <v>149</v>
      </c>
      <c r="B86" s="16" t="s">
        <v>200</v>
      </c>
      <c r="C86" s="17" t="s">
        <v>198</v>
      </c>
      <c r="D86" s="18">
        <v>143305</v>
      </c>
      <c r="E86" s="19" t="e">
        <f>+SFH!#REF!</f>
        <v>#REF!</v>
      </c>
      <c r="F86" s="3" t="e">
        <f>+SFH!#REF!</f>
        <v>#REF!</v>
      </c>
      <c r="G86" s="3" t="e">
        <f>+SFH!#REF!</f>
        <v>#REF!</v>
      </c>
      <c r="H86" s="20" t="e">
        <f>+SFH!#REF!</f>
        <v>#REF!</v>
      </c>
      <c r="J86" s="22" t="e">
        <f t="shared" si="8"/>
        <v>#REF!</v>
      </c>
      <c r="K86" s="22" t="e">
        <f t="shared" si="9"/>
        <v>#REF!</v>
      </c>
      <c r="L86" s="22" t="e">
        <f t="shared" si="10"/>
        <v>#REF!</v>
      </c>
      <c r="M86" s="22" t="e">
        <f t="shared" si="11"/>
        <v>#REF!</v>
      </c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23"/>
      <c r="AZ86" s="23"/>
      <c r="BA86" s="23"/>
      <c r="BB86" s="23"/>
    </row>
    <row r="87" spans="1:54" ht="16.5" customHeight="1">
      <c r="A87" s="15" t="s">
        <v>151</v>
      </c>
      <c r="B87" s="16" t="s">
        <v>201</v>
      </c>
      <c r="C87" s="17" t="s">
        <v>158</v>
      </c>
      <c r="D87" s="18">
        <v>12445</v>
      </c>
      <c r="E87" s="19" t="e">
        <f>+SFH!#REF!</f>
        <v>#REF!</v>
      </c>
      <c r="F87" s="3" t="e">
        <f>+SFH!#REF!</f>
        <v>#REF!</v>
      </c>
      <c r="G87" s="3" t="e">
        <f>+SFH!#REF!</f>
        <v>#REF!</v>
      </c>
      <c r="H87" s="20" t="e">
        <f>+SFH!#REF!</f>
        <v>#REF!</v>
      </c>
      <c r="J87" s="22" t="e">
        <f t="shared" si="8"/>
        <v>#REF!</v>
      </c>
      <c r="K87" s="22" t="e">
        <f t="shared" si="9"/>
        <v>#REF!</v>
      </c>
      <c r="L87" s="22" t="e">
        <f t="shared" si="10"/>
        <v>#REF!</v>
      </c>
      <c r="M87" s="22" t="e">
        <f t="shared" si="11"/>
        <v>#REF!</v>
      </c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23"/>
      <c r="AZ87" s="23"/>
      <c r="BA87" s="23"/>
      <c r="BB87" s="23"/>
    </row>
    <row r="88" spans="1:54" ht="16.5" customHeight="1">
      <c r="A88" s="15" t="s">
        <v>153</v>
      </c>
      <c r="B88" s="16" t="s">
        <v>154</v>
      </c>
      <c r="C88" s="29" t="s">
        <v>202</v>
      </c>
      <c r="D88" s="18">
        <v>14298</v>
      </c>
      <c r="E88" s="19" t="e">
        <f>+SFH!#REF!</f>
        <v>#REF!</v>
      </c>
      <c r="F88" s="3" t="e">
        <f>+SFH!#REF!</f>
        <v>#REF!</v>
      </c>
      <c r="G88" s="3" t="e">
        <f>+SFH!#REF!</f>
        <v>#REF!</v>
      </c>
      <c r="H88" s="20" t="e">
        <f>+SFH!#REF!</f>
        <v>#REF!</v>
      </c>
      <c r="J88" s="22" t="e">
        <f t="shared" si="8"/>
        <v>#REF!</v>
      </c>
      <c r="K88" s="22" t="e">
        <f t="shared" si="9"/>
        <v>#REF!</v>
      </c>
      <c r="L88" s="22" t="e">
        <f t="shared" si="10"/>
        <v>#REF!</v>
      </c>
      <c r="M88" s="22" t="e">
        <f t="shared" si="11"/>
        <v>#REF!</v>
      </c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23"/>
      <c r="AZ88" s="23"/>
      <c r="BA88" s="23"/>
      <c r="BB88" s="23"/>
    </row>
    <row r="89" spans="1:54" ht="16.5" customHeight="1">
      <c r="A89" s="15" t="s">
        <v>156</v>
      </c>
      <c r="B89" s="16" t="s">
        <v>157</v>
      </c>
      <c r="C89" s="29" t="s">
        <v>158</v>
      </c>
      <c r="D89" s="24">
        <v>68056</v>
      </c>
      <c r="E89" s="3" t="e">
        <f>+SFH!#REF!</f>
        <v>#REF!</v>
      </c>
      <c r="F89" s="3" t="e">
        <f>+SFH!#REF!</f>
        <v>#REF!</v>
      </c>
      <c r="G89" s="3" t="e">
        <f>+SFH!#REF!</f>
        <v>#REF!</v>
      </c>
      <c r="H89" s="20" t="e">
        <f>+SFH!#REF!</f>
        <v>#REF!</v>
      </c>
      <c r="J89" s="22" t="e">
        <f t="shared" si="8"/>
        <v>#REF!</v>
      </c>
      <c r="K89" s="22" t="e">
        <f t="shared" si="9"/>
        <v>#REF!</v>
      </c>
      <c r="L89" s="22" t="e">
        <f t="shared" si="10"/>
        <v>#REF!</v>
      </c>
      <c r="M89" s="22" t="e">
        <f t="shared" si="11"/>
        <v>#REF!</v>
      </c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23"/>
      <c r="AZ89" s="23"/>
      <c r="BA89" s="23"/>
      <c r="BB89" s="23"/>
    </row>
    <row r="90" spans="1:54" ht="16.5" customHeight="1">
      <c r="A90" s="15" t="s">
        <v>159</v>
      </c>
      <c r="B90" s="16" t="s">
        <v>160</v>
      </c>
      <c r="C90" s="29" t="s">
        <v>158</v>
      </c>
      <c r="D90" s="24">
        <v>130575</v>
      </c>
      <c r="E90" s="19" t="e">
        <f>+SFH!#REF!</f>
        <v>#REF!</v>
      </c>
      <c r="F90" s="3" t="e">
        <f>+SFH!#REF!</f>
        <v>#REF!</v>
      </c>
      <c r="G90" s="3" t="e">
        <f>+SFH!#REF!</f>
        <v>#REF!</v>
      </c>
      <c r="H90" s="20" t="e">
        <f>+SFH!#REF!</f>
        <v>#REF!</v>
      </c>
      <c r="J90" s="22" t="e">
        <f t="shared" si="8"/>
        <v>#REF!</v>
      </c>
      <c r="K90" s="22" t="e">
        <f t="shared" si="9"/>
        <v>#REF!</v>
      </c>
      <c r="L90" s="22" t="e">
        <f t="shared" si="10"/>
        <v>#REF!</v>
      </c>
      <c r="M90" s="22" t="e">
        <f t="shared" si="11"/>
        <v>#REF!</v>
      </c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23"/>
      <c r="AZ90" s="23"/>
      <c r="BA90" s="23"/>
      <c r="BB90" s="23"/>
    </row>
    <row r="91" spans="1:54" ht="16.5" customHeight="1">
      <c r="A91" s="15" t="s">
        <v>161</v>
      </c>
      <c r="B91" s="16" t="s">
        <v>162</v>
      </c>
      <c r="C91" s="29" t="s">
        <v>158</v>
      </c>
      <c r="D91" s="24">
        <v>59025</v>
      </c>
      <c r="E91" s="19" t="e">
        <f>+SFH!#REF!</f>
        <v>#REF!</v>
      </c>
      <c r="F91" s="3" t="e">
        <f>+SFH!#REF!</f>
        <v>#REF!</v>
      </c>
      <c r="G91" s="3" t="e">
        <f>+SFH!#REF!</f>
        <v>#REF!</v>
      </c>
      <c r="H91" s="3" t="e">
        <f>+SFH!#REF!</f>
        <v>#REF!</v>
      </c>
      <c r="J91" s="22" t="e">
        <f t="shared" si="8"/>
        <v>#REF!</v>
      </c>
      <c r="K91" s="22" t="e">
        <f t="shared" si="9"/>
        <v>#REF!</v>
      </c>
      <c r="L91" s="22" t="e">
        <f t="shared" si="10"/>
        <v>#REF!</v>
      </c>
      <c r="M91" s="22" t="e">
        <f t="shared" si="11"/>
        <v>#REF!</v>
      </c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23"/>
      <c r="AZ91" s="23"/>
      <c r="BA91" s="23"/>
      <c r="BB91" s="23"/>
    </row>
    <row r="92" spans="1:48" ht="16.5" customHeight="1" thickBot="1">
      <c r="A92" s="30"/>
      <c r="B92" s="31" t="s">
        <v>203</v>
      </c>
      <c r="C92" s="32"/>
      <c r="D92" s="33"/>
      <c r="E92" s="34" t="e">
        <f>SUMPRODUCT($D$3:$D$91,E3:E91)-$D$62*E62-$D$47*E47</f>
        <v>#REF!</v>
      </c>
      <c r="F92" s="34" t="e">
        <f>SUMPRODUCT($D$3:$D$91,F3:F91)-$D$62*F62-$D$47*F47</f>
        <v>#REF!</v>
      </c>
      <c r="G92" s="34" t="e">
        <f>SUMPRODUCT($D$3:$D$91,G3:G91)-$D$62*G62-$D$47*G47</f>
        <v>#REF!</v>
      </c>
      <c r="H92" s="34" t="e">
        <f>SUMPRODUCT($D$3:$D$91,H3:H91)-$D$62*H62-$D$47*H47</f>
        <v>#REF!</v>
      </c>
      <c r="I92" s="35"/>
      <c r="J92" s="36" t="e">
        <f>SUM(J3:J91)-$D$62*E62-$D$47*E47</f>
        <v>#REF!</v>
      </c>
      <c r="K92" s="36" t="e">
        <f>SUM(K3:K91)-$D$62*F62-$D$47*F47</f>
        <v>#REF!</v>
      </c>
      <c r="L92" s="36" t="e">
        <f>SUM(L3:L91)-$D$62*G62-$D$47*G47</f>
        <v>#REF!</v>
      </c>
      <c r="M92" s="36" t="e">
        <f>SUM(M3:M91)-$D$62*H62-$D$47*H47</f>
        <v>#REF!</v>
      </c>
      <c r="N92" s="36"/>
      <c r="O92" s="3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</row>
    <row r="93" spans="2:50" ht="16.5" customHeight="1">
      <c r="B93" s="37"/>
      <c r="C93" s="38"/>
      <c r="D93" s="39"/>
      <c r="E93" s="40"/>
      <c r="F93" s="41"/>
      <c r="G93" s="41"/>
      <c r="H93" s="41"/>
      <c r="I93" s="42"/>
      <c r="J93" s="22" t="e">
        <f>+SFH!#REF!</f>
        <v>#REF!</v>
      </c>
      <c r="K93" s="22" t="e">
        <f>+SFH!#REF!</f>
        <v>#REF!</v>
      </c>
      <c r="L93" s="22" t="e">
        <f>+SFH!#REF!</f>
        <v>#REF!</v>
      </c>
      <c r="M93" s="22" t="e">
        <f>+SFH!#REF!</f>
        <v>#REF!</v>
      </c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2:50" ht="12.75">
      <c r="B94" s="43"/>
      <c r="I94" s="45" t="s">
        <v>168</v>
      </c>
      <c r="J94" s="46" t="e">
        <f>SUM(J63:J91)+J61</f>
        <v>#REF!</v>
      </c>
      <c r="K94" s="46" t="e">
        <f>SUM(K63:K91)+K61</f>
        <v>#REF!</v>
      </c>
      <c r="L94" s="46" t="e">
        <f>SUM(L63:L91)+L61</f>
        <v>#REF!</v>
      </c>
      <c r="M94" s="46" t="e">
        <f>SUM(M63:M91)+M61</f>
        <v>#REF!</v>
      </c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2:50" ht="12.75">
      <c r="B95" s="43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21:50" ht="12.75"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21:50" ht="12.75"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</sheetData>
  <sheetProtection selectLockedCells="1" selectUnlockedCells="1"/>
  <mergeCells count="4">
    <mergeCell ref="A2:B2"/>
    <mergeCell ref="A1:D1"/>
    <mergeCell ref="E1:H1"/>
    <mergeCell ref="J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SFH számítás</dc:subject>
  <dc:creator>EMVA Kft.</dc:creator>
  <cp:keywords/>
  <dc:description>Az excel táblát a szerzői jog védi. Annak közzétételéhez, átalakításához a szerző előzetes írásbeli engedélye szükséges!</dc:description>
  <cp:lastModifiedBy>Dél-Baranyai Határmenti Települések Egyesülete </cp:lastModifiedBy>
  <dcterms:created xsi:type="dcterms:W3CDTF">2011-05-12T10:09:19Z</dcterms:created>
  <dcterms:modified xsi:type="dcterms:W3CDTF">2012-02-13T10:46:37Z</dcterms:modified>
  <cp:category>Védett tartalom</cp:category>
  <cp:version/>
  <cp:contentType/>
  <cp:contentStatus/>
</cp:coreProperties>
</file>